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1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4C58D5B-CFC4-463D-9BD8-7F7ECD81DB47}" xr6:coauthVersionLast="45" xr6:coauthVersionMax="45" xr10:uidLastSave="{00000000-0000-0000-0000-000000000000}"/>
  <bookViews>
    <workbookView xWindow="-98" yWindow="-98" windowWidth="24496" windowHeight="15796" firstSheet="2" activeTab="5" xr2:uid="{00000000-000D-0000-FFFF-FFFF00000000}"/>
  </bookViews>
  <sheets>
    <sheet name="UofI 3 year" sheetId="1" state="hidden" r:id="rId1"/>
    <sheet name="BSU CFI" sheetId="11" r:id="rId2"/>
    <sheet name="BSU DebtFac" sheetId="14" r:id="rId3"/>
    <sheet name="ISU CFI" sheetId="7" r:id="rId4"/>
    <sheet name="ISU DebtFac" sheetId="16" r:id="rId5"/>
    <sheet name="UI CFI" sheetId="12" r:id="rId6"/>
    <sheet name="UI DebtFac" sheetId="18" r:id="rId7"/>
    <sheet name="LCSC CFI" sheetId="13" r:id="rId8"/>
    <sheet name="LCSC DebtFac" sheetId="19" r:id="rId9"/>
    <sheet name="CFI Graph Data" sheetId="10" r:id="rId10"/>
  </sheets>
  <definedNames>
    <definedName name="_xlnm.Print_Area" localSheetId="1">'BSU CFI'!$A$1:$P$73</definedName>
    <definedName name="_xlnm.Print_Area" localSheetId="2">'BSU DebtFac'!$A$1:$P$64</definedName>
    <definedName name="_xlnm.Print_Area" localSheetId="3">'ISU CFI'!$A$1:$P$73</definedName>
    <definedName name="_xlnm.Print_Area" localSheetId="4">'ISU DebtFac'!$A$1:$Q$64</definedName>
    <definedName name="_xlnm.Print_Area" localSheetId="7">'LCSC CFI'!$A$1:$P$73</definedName>
    <definedName name="_xlnm.Print_Area" localSheetId="8">'LCSC DebtFac'!$A$1:$P$64</definedName>
    <definedName name="_xlnm.Print_Area" localSheetId="5">'UI CFI'!$A$1:$P$73</definedName>
    <definedName name="_xlnm.Print_Area" localSheetId="6">'UI DebtFac'!$A$1:$P$64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0" l="1"/>
  <c r="C30" i="10"/>
  <c r="G30" i="10" s="1"/>
  <c r="C29" i="10"/>
  <c r="C28" i="10"/>
  <c r="C23" i="10"/>
  <c r="C22" i="10"/>
  <c r="G22" i="10" s="1"/>
  <c r="C21" i="10"/>
  <c r="C20" i="10"/>
  <c r="C7" i="10"/>
  <c r="C6" i="10"/>
  <c r="G6" i="10" s="1"/>
  <c r="C5" i="10"/>
  <c r="C4" i="10"/>
  <c r="C15" i="10" l="1"/>
  <c r="C14" i="10"/>
  <c r="G14" i="10" s="1"/>
  <c r="C13" i="10"/>
  <c r="C12" i="10"/>
  <c r="G7" i="10"/>
  <c r="I6" i="10"/>
  <c r="G5" i="10"/>
  <c r="G4" i="10"/>
  <c r="G13" i="10" l="1"/>
  <c r="I13" i="10" s="1"/>
  <c r="I4" i="10"/>
  <c r="I5" i="10"/>
  <c r="I7" i="10"/>
  <c r="A25" i="10"/>
  <c r="A17" i="10"/>
  <c r="A9" i="10"/>
  <c r="A1" i="10"/>
  <c r="G15" i="10"/>
  <c r="I15" i="10" s="1"/>
  <c r="I14" i="10"/>
  <c r="G12" i="10"/>
  <c r="I12" i="10" s="1"/>
  <c r="G23" i="10"/>
  <c r="I23" i="10" s="1"/>
  <c r="I22" i="10"/>
  <c r="G21" i="10"/>
  <c r="I21" i="10" s="1"/>
  <c r="G20" i="10"/>
  <c r="I20" i="10" s="1"/>
  <c r="G31" i="10"/>
  <c r="I31" i="10" s="1"/>
  <c r="I30" i="10"/>
  <c r="G29" i="10"/>
  <c r="I29" i="10" s="1"/>
  <c r="G28" i="10"/>
  <c r="I28" i="10" s="1"/>
  <c r="I24" i="10" l="1"/>
  <c r="I16" i="10"/>
  <c r="I8" i="10"/>
  <c r="I32" i="10"/>
</calcChain>
</file>

<file path=xl/sharedStrings.xml><?xml version="1.0" encoding="utf-8"?>
<sst xmlns="http://schemas.openxmlformats.org/spreadsheetml/2006/main" count="239" uniqueCount="57">
  <si>
    <t xml:space="preserve">             Return on Net Assets</t>
  </si>
  <si>
    <t xml:space="preserve">             Viability</t>
  </si>
  <si>
    <t>U of I Ratios</t>
  </si>
  <si>
    <t xml:space="preserve">             Net Income from Operations</t>
  </si>
  <si>
    <t xml:space="preserve">             Primary Reserve Ratio</t>
  </si>
  <si>
    <t xml:space="preserve">             Primary Reserve</t>
  </si>
  <si>
    <t xml:space="preserve">             CFI</t>
  </si>
  <si>
    <t>Benchmark</t>
  </si>
  <si>
    <t xml:space="preserve">             Net Operating Revenues</t>
  </si>
  <si>
    <t>Boise State University</t>
  </si>
  <si>
    <t>Idaho State University</t>
  </si>
  <si>
    <t>University of Idaho</t>
  </si>
  <si>
    <t>Lewis-Clark State College</t>
  </si>
  <si>
    <t>RATIO</t>
  </si>
  <si>
    <t>Ratio Name</t>
  </si>
  <si>
    <t>Outer Box</t>
  </si>
  <si>
    <t>Inner Box</t>
  </si>
  <si>
    <t>STRENGTH FACTOR</t>
  </si>
  <si>
    <t>WEIGHT</t>
  </si>
  <si>
    <t>CFI</t>
  </si>
  <si>
    <t>Primary Reserve</t>
  </si>
  <si>
    <t>PRIMARY RESERVE RATIO</t>
  </si>
  <si>
    <t>Net Operating Revenues</t>
  </si>
  <si>
    <t>NET OP. REVENUES RATIO</t>
  </si>
  <si>
    <t>Viability</t>
  </si>
  <si>
    <t>VIABILITY RATIO</t>
  </si>
  <si>
    <t>Return on Net Assets</t>
  </si>
  <si>
    <t>RETURN ON NET ASSETS RATIO</t>
  </si>
  <si>
    <t>ISU Only</t>
  </si>
  <si>
    <t>Consolidated</t>
  </si>
  <si>
    <t>BSU Only</t>
  </si>
  <si>
    <t>UI Only</t>
  </si>
  <si>
    <t>LCSC Only</t>
  </si>
  <si>
    <t>Debt Burden</t>
  </si>
  <si>
    <t>Life of Capital Assets</t>
  </si>
  <si>
    <t>Debt Coverage</t>
  </si>
  <si>
    <t>Reflects reliance on borrowed funds as a source of funds.</t>
  </si>
  <si>
    <t>.40 indicates 5 months of operations can be covered</t>
  </si>
  <si>
    <t>Indicates whether institution is adding or subtracting from</t>
  </si>
  <si>
    <t>Measures total economic return: higher is better.  Lower</t>
  </si>
  <si>
    <t>is okay if it reflects the strategy and mission in setting up</t>
  </si>
  <si>
    <t>for future returns.</t>
  </si>
  <si>
    <t>Measures ability to meet entire debt obligation with expendable</t>
  </si>
  <si>
    <t>net assets as of a balance sheet date.</t>
  </si>
  <si>
    <t>Indicates overall financial health.</t>
  </si>
  <si>
    <t>Ratio range of 3-5 is ideal time to direct resources</t>
  </si>
  <si>
    <t>toward transformation.</t>
  </si>
  <si>
    <t>Reflects ability of excess income over adjusted expenses to cover annual debt service payments.</t>
  </si>
  <si>
    <t>Higher ratio indicates more deferred reinvestment in plant facilities in the future.</t>
  </si>
  <si>
    <t>by expendable reserves.  Trend indicates whether institution</t>
  </si>
  <si>
    <t xml:space="preserve">has increased net worth in proportion to rate of growth in </t>
  </si>
  <si>
    <t>its operating size.</t>
  </si>
  <si>
    <t>net assets.  A pattern of deficits is a warning signal that</t>
  </si>
  <si>
    <t>management should focus on restructuring income and expense</t>
  </si>
  <si>
    <t>streams to return to an acceptable level.</t>
  </si>
  <si>
    <t>FY2020</t>
  </si>
  <si>
    <t>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</si>
</sst>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0.0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</cellStyleXfs>
  <cellXfs count="81">
    <xf numFmtId="0" fontId="0" fillId="0" borderId="0" xfId="0"/>
    <xf numFmtId="9" fontId="1" fillId="0" borderId="0" xfId="0" applyNumberFormat="1" applyFont="1" applyFill="1" applyBorder="1" applyAlignment="1">
      <alignment horizontal="right" vertical="center"/>
    </xf>
    <xf numFmtId="43" fontId="1" fillId="0" borderId="0" xfId="0" applyNumberFormat="1" applyFont="1" applyFill="1" applyBorder="1" applyAlignment="1">
      <alignment horizontal="right" vertical="center"/>
    </xf>
    <xf numFmtId="10" fontId="1" fillId="0" borderId="0" xfId="0" applyNumberFormat="1" applyFont="1" applyFill="1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43" fontId="0" fillId="0" borderId="2" xfId="0" applyNumberFormat="1" applyBorder="1"/>
    <xf numFmtId="10" fontId="0" fillId="0" borderId="2" xfId="0" applyNumberFormat="1" applyBorder="1"/>
    <xf numFmtId="43" fontId="0" fillId="0" borderId="8" xfId="0" applyNumberFormat="1" applyBorder="1"/>
    <xf numFmtId="43" fontId="0" fillId="0" borderId="0" xfId="0" applyNumberFormat="1" applyBorder="1"/>
    <xf numFmtId="10" fontId="0" fillId="0" borderId="0" xfId="0" applyNumberFormat="1" applyBorder="1"/>
    <xf numFmtId="43" fontId="1" fillId="0" borderId="7" xfId="0" applyNumberFormat="1" applyFont="1" applyFill="1" applyBorder="1" applyAlignment="1">
      <alignment horizontal="right" vertical="center"/>
    </xf>
    <xf numFmtId="43" fontId="0" fillId="0" borderId="7" xfId="0" applyNumberFormat="1" applyBorder="1"/>
    <xf numFmtId="0" fontId="0" fillId="0" borderId="0" xfId="0" applyBorder="1" applyAlignment="1">
      <alignment horizontal="left" vertical="top"/>
    </xf>
    <xf numFmtId="0" fontId="0" fillId="0" borderId="0" xfId="0" applyFill="1" applyBorder="1"/>
    <xf numFmtId="165" fontId="0" fillId="0" borderId="0" xfId="0" applyNumberFormat="1"/>
    <xf numFmtId="0" fontId="4" fillId="0" borderId="0" xfId="0" applyFont="1"/>
    <xf numFmtId="0" fontId="3" fillId="0" borderId="0" xfId="0" applyFont="1" applyBorder="1"/>
    <xf numFmtId="0" fontId="3" fillId="0" borderId="0" xfId="0" applyFont="1"/>
    <xf numFmtId="43" fontId="0" fillId="0" borderId="0" xfId="0" applyNumberFormat="1" applyFill="1" applyBorder="1"/>
    <xf numFmtId="10" fontId="0" fillId="0" borderId="0" xfId="0" applyNumberFormat="1" applyFill="1" applyBorder="1"/>
    <xf numFmtId="0" fontId="6" fillId="0" borderId="0" xfId="2"/>
    <xf numFmtId="165" fontId="6" fillId="0" borderId="0" xfId="2" applyNumberFormat="1"/>
    <xf numFmtId="0" fontId="8" fillId="0" borderId="9" xfId="2" applyFont="1" applyBorder="1"/>
    <xf numFmtId="0" fontId="8" fillId="0" borderId="9" xfId="2" applyFont="1" applyBorder="1" applyAlignment="1">
      <alignment horizontal="right"/>
    </xf>
    <xf numFmtId="0" fontId="8" fillId="0" borderId="9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165" fontId="8" fillId="0" borderId="7" xfId="2" applyNumberFormat="1" applyFont="1" applyBorder="1" applyAlignment="1">
      <alignment horizontal="center"/>
    </xf>
    <xf numFmtId="0" fontId="6" fillId="0" borderId="0" xfId="2" applyBorder="1"/>
    <xf numFmtId="0" fontId="9" fillId="0" borderId="0" xfId="2" applyFont="1"/>
    <xf numFmtId="0" fontId="6" fillId="0" borderId="0" xfId="2" applyFill="1"/>
    <xf numFmtId="2" fontId="6" fillId="0" borderId="0" xfId="2" applyNumberFormat="1" applyFill="1" applyAlignment="1">
      <alignment horizontal="right"/>
    </xf>
    <xf numFmtId="0" fontId="6" fillId="0" borderId="0" xfId="2" applyFill="1" applyAlignment="1">
      <alignment horizontal="right"/>
    </xf>
    <xf numFmtId="0" fontId="6" fillId="0" borderId="0" xfId="2" applyFill="1" applyBorder="1"/>
    <xf numFmtId="0" fontId="6" fillId="0" borderId="7" xfId="2" applyFill="1" applyBorder="1"/>
    <xf numFmtId="0" fontId="6" fillId="0" borderId="7" xfId="2" applyFill="1" applyBorder="1" applyAlignment="1">
      <alignment horizontal="right"/>
    </xf>
    <xf numFmtId="2" fontId="6" fillId="0" borderId="7" xfId="2" applyNumberFormat="1" applyFill="1" applyBorder="1" applyAlignment="1">
      <alignment horizontal="right"/>
    </xf>
    <xf numFmtId="0" fontId="8" fillId="0" borderId="9" xfId="2" applyFont="1" applyFill="1" applyBorder="1"/>
    <xf numFmtId="0" fontId="8" fillId="0" borderId="9" xfId="2" applyFont="1" applyFill="1" applyBorder="1" applyAlignment="1">
      <alignment horizontal="right"/>
    </xf>
    <xf numFmtId="0" fontId="8" fillId="0" borderId="9" xfId="2" applyFont="1" applyFill="1" applyBorder="1" applyAlignment="1">
      <alignment horizontal="center"/>
    </xf>
    <xf numFmtId="164" fontId="6" fillId="0" borderId="0" xfId="2" applyNumberFormat="1" applyFill="1" applyBorder="1" applyAlignment="1">
      <alignment horizontal="right"/>
    </xf>
    <xf numFmtId="0" fontId="6" fillId="0" borderId="0" xfId="2" applyFill="1" applyBorder="1" applyAlignment="1">
      <alignment horizontal="right"/>
    </xf>
    <xf numFmtId="2" fontId="6" fillId="0" borderId="0" xfId="2" applyNumberFormat="1" applyFill="1" applyBorder="1" applyAlignment="1">
      <alignment horizontal="right"/>
    </xf>
    <xf numFmtId="164" fontId="9" fillId="0" borderId="0" xfId="2" applyNumberFormat="1" applyFont="1" applyFill="1" applyAlignment="1">
      <alignment horizontal="right"/>
    </xf>
    <xf numFmtId="164" fontId="9" fillId="0" borderId="7" xfId="2" applyNumberFormat="1" applyFont="1" applyFill="1" applyBorder="1" applyAlignment="1">
      <alignment horizontal="right"/>
    </xf>
    <xf numFmtId="0" fontId="9" fillId="0" borderId="0" xfId="2" applyFont="1" applyFill="1" applyAlignment="1">
      <alignment horizontal="right"/>
    </xf>
    <xf numFmtId="166" fontId="9" fillId="0" borderId="0" xfId="2" applyNumberFormat="1" applyFont="1"/>
    <xf numFmtId="166" fontId="9" fillId="0" borderId="7" xfId="2" applyNumberFormat="1" applyFont="1" applyBorder="1"/>
    <xf numFmtId="9" fontId="10" fillId="0" borderId="0" xfId="1" applyFont="1"/>
    <xf numFmtId="0" fontId="10" fillId="0" borderId="0" xfId="0" applyFont="1"/>
    <xf numFmtId="2" fontId="6" fillId="0" borderId="0" xfId="2" applyNumberFormat="1"/>
    <xf numFmtId="2" fontId="6" fillId="0" borderId="7" xfId="2" applyNumberFormat="1" applyBorder="1"/>
    <xf numFmtId="2" fontId="6" fillId="0" borderId="10" xfId="2" applyNumberFormat="1" applyBorder="1"/>
    <xf numFmtId="2" fontId="8" fillId="0" borderId="7" xfId="2" applyNumberFormat="1" applyFont="1" applyBorder="1" applyAlignment="1">
      <alignment horizontal="center"/>
    </xf>
    <xf numFmtId="2" fontId="6" fillId="0" borderId="0" xfId="2" applyNumberFormat="1" applyFont="1" applyFill="1" applyAlignment="1">
      <alignment horizontal="right"/>
    </xf>
    <xf numFmtId="164" fontId="6" fillId="0" borderId="0" xfId="2" applyNumberFormat="1" applyFont="1" applyFill="1" applyAlignment="1">
      <alignment horizontal="right"/>
    </xf>
    <xf numFmtId="164" fontId="6" fillId="0" borderId="7" xfId="2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top"/>
    </xf>
    <xf numFmtId="0" fontId="0" fillId="0" borderId="0" xfId="0" applyFill="1" applyBorder="1" applyAlignment="1">
      <alignment horizontal="right"/>
    </xf>
    <xf numFmtId="10" fontId="0" fillId="0" borderId="0" xfId="1" applyNumberFormat="1" applyFont="1" applyFill="1" applyBorder="1"/>
    <xf numFmtId="10" fontId="0" fillId="0" borderId="0" xfId="1" applyNumberFormat="1" applyFont="1" applyBorder="1"/>
    <xf numFmtId="43" fontId="0" fillId="0" borderId="0" xfId="3" applyFont="1" applyFill="1" applyBorder="1"/>
    <xf numFmtId="43" fontId="0" fillId="0" borderId="0" xfId="3" applyFont="1" applyBorder="1"/>
    <xf numFmtId="10" fontId="10" fillId="0" borderId="0" xfId="1" applyNumberFormat="1" applyFont="1"/>
    <xf numFmtId="0" fontId="5" fillId="0" borderId="0" xfId="0" applyFont="1" applyAlignment="1"/>
    <xf numFmtId="1" fontId="10" fillId="0" borderId="0" xfId="1" applyNumberFormat="1" applyFont="1"/>
    <xf numFmtId="43" fontId="0" fillId="2" borderId="0" xfId="0" applyNumberFormat="1" applyFill="1" applyBorder="1"/>
    <xf numFmtId="10" fontId="0" fillId="2" borderId="0" xfId="0" applyNumberFormat="1" applyFill="1" applyBorder="1"/>
    <xf numFmtId="10" fontId="0" fillId="2" borderId="0" xfId="1" applyNumberFormat="1" applyFont="1" applyFill="1" applyBorder="1"/>
    <xf numFmtId="43" fontId="0" fillId="2" borderId="0" xfId="3" applyFont="1" applyFill="1" applyBorder="1"/>
    <xf numFmtId="2" fontId="11" fillId="0" borderId="0" xfId="2" applyNumberFormat="1" applyFont="1" applyAlignment="1">
      <alignment horizont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7" fillId="0" borderId="0" xfId="2" applyFont="1" applyFill="1" applyAlignment="1">
      <alignment horizontal="center"/>
    </xf>
    <xf numFmtId="0" fontId="7" fillId="0" borderId="0" xfId="2" applyFont="1" applyAlignment="1">
      <alignment horizontal="center"/>
    </xf>
  </cellXfs>
  <cellStyles count="4">
    <cellStyle name="Comma" xfId="3" builtinId="3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9" defaultPivotStyle="PivotStyleLight16"/>
  <colors>
    <mruColors>
      <color rgb="FFF7F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University of Idaho</a:t>
            </a:r>
          </a:p>
          <a:p>
            <a:pPr>
              <a:defRPr/>
            </a:pPr>
            <a:r>
              <a:rPr lang="en-US"/>
              <a:t>Primary Reserve Ratio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'UofI 3 year'!$A$3</c:f>
              <c:strCache>
                <c:ptCount val="1"/>
                <c:pt idx="0">
                  <c:v>             Primary Reserve Ratio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C0-4FFF-B21A-06A406B5D92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C0-4FFF-B21A-06A406B5D92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'UofI 3 year'!$C$2:$E$2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'UofI 3 year'!$C$3:$E$3</c:f>
              <c:numCache>
                <c:formatCode>_(* #,##0.00_);_(* \(#,##0.00\);_(* "-"??_);_(@_)</c:formatCode>
                <c:ptCount val="3"/>
                <c:pt idx="0">
                  <c:v>0.26</c:v>
                </c:pt>
                <c:pt idx="1">
                  <c:v>0.32</c:v>
                </c:pt>
                <c:pt idx="2">
                  <c:v>0.33360987717370222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C0-4FFF-B21A-06A406B5D9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-100"/>
        <c:axId val="255834984"/>
        <c:axId val="255836160"/>
      </c:barChart>
      <c:catAx>
        <c:axId val="255834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5836160"/>
        <c:crosses val="autoZero"/>
        <c:auto val="1"/>
        <c:lblAlgn val="ctr"/>
        <c:lblOffset val="100"/>
        <c:noMultiLvlLbl val="0"/>
      </c:catAx>
      <c:valAx>
        <c:axId val="25583616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255834984"/>
        <c:crosses val="autoZero"/>
        <c:crossBetween val="between"/>
      </c:valAx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27237077812955"/>
          <c:y val="0.22997287493436869"/>
          <c:w val="0.46245103354152423"/>
          <c:h val="0.6219056487664999"/>
        </c:manualLayout>
      </c:layout>
      <c:radarChart>
        <c:radarStyle val="filled"/>
        <c:varyColors val="0"/>
        <c:ser>
          <c:idx val="0"/>
          <c:order val="0"/>
          <c:tx>
            <c:strRef>
              <c:f>'CFI Graph Data'!$D$3</c:f>
              <c:strCache>
                <c:ptCount val="1"/>
                <c:pt idx="0">
                  <c:v>Outer Box</c:v>
                </c:pt>
              </c:strCache>
            </c:strRef>
          </c:tx>
          <c:spPr>
            <a:noFill/>
            <a:ln w="38100">
              <a:solidFill>
                <a:srgbClr val="808080"/>
              </a:solidFill>
              <a:prstDash val="solid"/>
            </a:ln>
          </c:spPr>
          <c:dLbls>
            <c:dLbl>
              <c:idx val="0"/>
              <c:layout>
                <c:manualLayout>
                  <c:x val="4.0300816376052276E-2"/>
                  <c:y val="6.4261916885329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81-428B-8F92-631D4032B50A}"/>
                </c:ext>
              </c:extLst>
            </c:dLbl>
            <c:dLbl>
              <c:idx val="1"/>
              <c:layout>
                <c:manualLayout>
                  <c:x val="-5.2700616010316094E-2"/>
                  <c:y val="4.5159174506520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81-428B-8F92-631D4032B50A}"/>
                </c:ext>
              </c:extLst>
            </c:dLbl>
            <c:dLbl>
              <c:idx val="2"/>
              <c:layout>
                <c:manualLayout>
                  <c:x val="-4.0570162609612666E-2"/>
                  <c:y val="-7.9206926149575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81-428B-8F92-631D4032B50A}"/>
                </c:ext>
              </c:extLst>
            </c:dLbl>
            <c:dLbl>
              <c:idx val="3"/>
              <c:layout>
                <c:manualLayout>
                  <c:x val="5.8652114314113914E-2"/>
                  <c:y val="-5.4256219422028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81-428B-8F92-631D4032B50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'CFI Graph Data'!$B$4:$B$7</c:f>
              <c:strCache>
                <c:ptCount val="4"/>
                <c:pt idx="0">
                  <c:v>PRIMARY RESERVE RATIO</c:v>
                </c:pt>
                <c:pt idx="1">
                  <c:v>NET OP. REVENUES RATIO</c:v>
                </c:pt>
                <c:pt idx="2">
                  <c:v>VIABILITY RATIO</c:v>
                </c:pt>
                <c:pt idx="3">
                  <c:v>RETURN ON NET ASSETS RATIO</c:v>
                </c:pt>
              </c:strCache>
            </c:strRef>
          </c:cat>
          <c:val>
            <c:numRef>
              <c:f>'CFI Graph Data'!$D$4:$D$7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81-428B-8F92-631D4032B50A}"/>
            </c:ext>
          </c:extLst>
        </c:ser>
        <c:ser>
          <c:idx val="1"/>
          <c:order val="1"/>
          <c:tx>
            <c:strRef>
              <c:f>'CFI Graph Data'!$E$3</c:f>
              <c:strCache>
                <c:ptCount val="1"/>
                <c:pt idx="0">
                  <c:v>Inner Box</c:v>
                </c:pt>
              </c:strCache>
            </c:strRef>
          </c:tx>
          <c:spPr>
            <a:noFill/>
            <a:ln w="38100">
              <a:solidFill>
                <a:srgbClr val="808080"/>
              </a:solidFill>
              <a:prstDash val="solid"/>
            </a:ln>
          </c:spPr>
          <c:cat>
            <c:strRef>
              <c:f>'CFI Graph Data'!$B$4:$B$7</c:f>
              <c:strCache>
                <c:ptCount val="4"/>
                <c:pt idx="0">
                  <c:v>PRIMARY RESERVE RATIO</c:v>
                </c:pt>
                <c:pt idx="1">
                  <c:v>NET OP. REVENUES RATIO</c:v>
                </c:pt>
                <c:pt idx="2">
                  <c:v>VIABILITY RATIO</c:v>
                </c:pt>
                <c:pt idx="3">
                  <c:v>RETURN ON NET ASSETS RATIO</c:v>
                </c:pt>
              </c:strCache>
            </c:strRef>
          </c:cat>
          <c:val>
            <c:numRef>
              <c:f>'CFI Graph Data'!$E$4:$E$7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81-428B-8F92-631D4032B50A}"/>
            </c:ext>
          </c:extLst>
        </c:ser>
        <c:ser>
          <c:idx val="2"/>
          <c:order val="2"/>
          <c:tx>
            <c:strRef>
              <c:f>'CFI Graph Data'!$G$3</c:f>
              <c:strCache>
                <c:ptCount val="1"/>
                <c:pt idx="0">
                  <c:v>STRENGTH FACTOR</c:v>
                </c:pt>
              </c:strCache>
            </c:strRef>
          </c:tx>
          <c:spPr>
            <a:noFill/>
            <a:ln w="25400">
              <a:solidFill>
                <a:srgbClr val="333399"/>
              </a:solidFill>
              <a:prstDash val="solid"/>
            </a:ln>
          </c:spPr>
          <c:dLbls>
            <c:dLbl>
              <c:idx val="0"/>
              <c:layout>
                <c:manualLayout>
                  <c:x val="3.2773584848920546E-2"/>
                  <c:y val="3.878588614184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81-428B-8F92-631D4032B50A}"/>
                </c:ext>
              </c:extLst>
            </c:dLbl>
            <c:dLbl>
              <c:idx val="1"/>
              <c:layout>
                <c:manualLayout>
                  <c:x val="-1.5125200526873652E-2"/>
                  <c:y val="-2.591953782235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81-428B-8F92-631D4032B50A}"/>
                </c:ext>
              </c:extLst>
            </c:dLbl>
            <c:dLbl>
              <c:idx val="2"/>
              <c:layout>
                <c:manualLayout>
                  <c:x val="-2.7879649390328411E-2"/>
                  <c:y val="-4.5813001766151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81-428B-8F92-631D4032B50A}"/>
                </c:ext>
              </c:extLst>
            </c:dLbl>
            <c:dLbl>
              <c:idx val="3"/>
              <c:layout>
                <c:manualLayout>
                  <c:x val="1.7102373978467349E-2"/>
                  <c:y val="-2.3970216372778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81-428B-8F92-631D4032B50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'CFI Graph Data'!$B$4:$B$7</c:f>
              <c:strCache>
                <c:ptCount val="4"/>
                <c:pt idx="0">
                  <c:v>PRIMARY RESERVE RATIO</c:v>
                </c:pt>
                <c:pt idx="1">
                  <c:v>NET OP. REVENUES RATIO</c:v>
                </c:pt>
                <c:pt idx="2">
                  <c:v>VIABILITY RATIO</c:v>
                </c:pt>
                <c:pt idx="3">
                  <c:v>RETURN ON NET ASSETS RATIO</c:v>
                </c:pt>
              </c:strCache>
            </c:strRef>
          </c:cat>
          <c:val>
            <c:numRef>
              <c:f>'CFI Graph Data'!$G$4:$G$7</c:f>
              <c:numCache>
                <c:formatCode>0.00</c:formatCode>
                <c:ptCount val="4"/>
                <c:pt idx="0">
                  <c:v>3.7593984962406015</c:v>
                </c:pt>
                <c:pt idx="1">
                  <c:v>5.7857142857142856</c:v>
                </c:pt>
                <c:pt idx="2">
                  <c:v>2.4700239808153479</c:v>
                </c:pt>
                <c:pt idx="3">
                  <c:v>1.8049999999999999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81-428B-8F92-631D4032B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762496"/>
        <c:axId val="320762888"/>
      </c:radarChart>
      <c:catAx>
        <c:axId val="320762496"/>
        <c:scaling>
          <c:orientation val="minMax"/>
        </c:scaling>
        <c:delete val="0"/>
        <c:axPos val="b"/>
        <c:majorGridlines>
          <c:spPr>
            <a:ln w="254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0762888"/>
        <c:crosses val="autoZero"/>
        <c:auto val="0"/>
        <c:lblAlgn val="ctr"/>
        <c:lblOffset val="100"/>
        <c:noMultiLvlLbl val="0"/>
      </c:catAx>
      <c:valAx>
        <c:axId val="320762888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one"/>
        <c:spPr>
          <a:ln w="25400">
            <a:solidFill>
              <a:srgbClr val="000000"/>
            </a:solidFill>
            <a:prstDash val="solid"/>
          </a:ln>
        </c:spPr>
        <c:crossAx val="320762496"/>
        <c:crosses val="autoZero"/>
        <c:crossBetween val="between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89" r="0.75000000000000289" t="1" header="0.5" footer="0.5"/>
    <c:pageSetup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Boise State University</a:t>
            </a:r>
          </a:p>
          <a:p>
            <a:pPr>
              <a:defRPr/>
            </a:pPr>
            <a:r>
              <a:rPr lang="en-US"/>
              <a:t>Debt</a:t>
            </a:r>
            <a:r>
              <a:rPr lang="en-US" baseline="0"/>
              <a:t> Burden Ratio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294946124614189"/>
          <c:y val="0.28847851288701931"/>
          <c:w val="0.72705053875385806"/>
          <c:h val="0.40923622614370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'BSU DebtFac'!$C$4</c:f>
              <c:strCache>
                <c:ptCount val="1"/>
                <c:pt idx="0">
                  <c:v>Debt Burden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'BSU DebtFac'!$E$3:$K$3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'BSU DebtFac'!$E$4:$K$4</c:f>
              <c:numCache>
                <c:formatCode>0.00%</c:formatCode>
                <c:ptCount val="7"/>
                <c:pt idx="0">
                  <c:v>5.7000000000000002E-2</c:v>
                </c:pt>
                <c:pt idx="1">
                  <c:v>5.6000000000000001E-2</c:v>
                </c:pt>
                <c:pt idx="2">
                  <c:v>5.5300000000000002E-2</c:v>
                </c:pt>
                <c:pt idx="3">
                  <c:v>4.7800000000000002E-2</c:v>
                </c:pt>
                <c:pt idx="4">
                  <c:v>4.65E-2</c:v>
                </c:pt>
                <c:pt idx="5">
                  <c:v>5.0999999999999997E-2</c:v>
                </c:pt>
                <c:pt idx="6">
                  <c:v>4.8000000000000001E-2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7-46EA-AD36-6813A4D08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87960"/>
        <c:axId val="251104024"/>
      </c:barChart>
      <c:lineChart>
        <c:grouping val="standard"/>
        <c:varyColors val="0"/>
        <c:ser>
          <c:idx val="1"/>
          <c:order val="1"/>
          <c:tx>
            <c:strRef>
              <c:f>'BSU DebtFac'!$L$3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'BSU DebtFac'!$B$107:$I$107</c:f>
              <c:numCache>
                <c:formatCode>0.00%</c:formatCode>
                <c:ptCount val="7"/>
                <c:pt idx="0">
                  <c:v>0.08</c:v>
                </c:pt>
                <c:pt idx="1">
                  <c:v>0.08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27-46EA-AD36-6813A4D08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87960"/>
        <c:axId val="251104024"/>
      </c:lineChart>
      <c:catAx>
        <c:axId val="14738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1104024"/>
        <c:crosses val="autoZero"/>
        <c:auto val="1"/>
        <c:lblAlgn val="ctr"/>
        <c:lblOffset val="100"/>
        <c:noMultiLvlLbl val="0"/>
      </c:catAx>
      <c:valAx>
        <c:axId val="251104024"/>
        <c:scaling>
          <c:orientation val="minMax"/>
        </c:scaling>
        <c:delete val="0"/>
        <c:axPos val="l"/>
        <c:majorGridlines/>
        <c:numFmt formatCode="0.00%" sourceLinked="0"/>
        <c:majorTickMark val="none"/>
        <c:minorTickMark val="none"/>
        <c:tickLblPos val="nextTo"/>
        <c:crossAx val="147387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Boise State University</a:t>
            </a:r>
            <a:endParaRPr lang="en-US"/>
          </a:p>
          <a:p>
            <a:pPr>
              <a:defRPr/>
            </a:pPr>
            <a:r>
              <a:rPr lang="en-US"/>
              <a:t>Life of Capital</a:t>
            </a:r>
            <a:r>
              <a:rPr lang="en-US" baseline="0"/>
              <a:t> Assets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'BSU DebtFac'!$C$8</c:f>
              <c:strCache>
                <c:ptCount val="1"/>
                <c:pt idx="0">
                  <c:v>Life of Capital Assets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'BSU DebtFac'!$E$2:$K$3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'BSU DebtFac'!$E$8:$K$8</c:f>
              <c:numCache>
                <c:formatCode>_(* #,##0.00_);_(* \(#,##0.00\);_(* "-"??_);_(@_)</c:formatCode>
                <c:ptCount val="7"/>
                <c:pt idx="0">
                  <c:v>10.16</c:v>
                </c:pt>
                <c:pt idx="1">
                  <c:v>10.79</c:v>
                </c:pt>
                <c:pt idx="2">
                  <c:v>9.15</c:v>
                </c:pt>
                <c:pt idx="3">
                  <c:v>11.78</c:v>
                </c:pt>
                <c:pt idx="4">
                  <c:v>12.12</c:v>
                </c:pt>
                <c:pt idx="5">
                  <c:v>12.98</c:v>
                </c:pt>
                <c:pt idx="6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8-4035-8052-86C90518C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678864"/>
        <c:axId val="325679256"/>
      </c:barChart>
      <c:lineChart>
        <c:grouping val="standard"/>
        <c:varyColors val="0"/>
        <c:ser>
          <c:idx val="1"/>
          <c:order val="1"/>
          <c:tx>
            <c:strRef>
              <c:f>'BSU DebtFac'!$L$3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'BSU DebtFac'!$B$108:$I$108</c:f>
              <c:numCache>
                <c:formatCode>0.0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A8-4035-8052-86C90518C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678864"/>
        <c:axId val="325679256"/>
      </c:lineChart>
      <c:catAx>
        <c:axId val="32567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5679256"/>
        <c:crosses val="autoZero"/>
        <c:auto val="1"/>
        <c:lblAlgn val="ctr"/>
        <c:lblOffset val="100"/>
        <c:noMultiLvlLbl val="0"/>
      </c:catAx>
      <c:valAx>
        <c:axId val="325679256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325678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Boise State University</a:t>
            </a:r>
          </a:p>
          <a:p>
            <a:pPr>
              <a:defRPr/>
            </a:pPr>
            <a:r>
              <a:rPr lang="en-US"/>
              <a:t>Debt</a:t>
            </a:r>
            <a:r>
              <a:rPr lang="en-US" baseline="0"/>
              <a:t> Coverage Ratio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294946124614189"/>
          <c:y val="0.28847851288701931"/>
          <c:w val="0.72705053875385806"/>
          <c:h val="0.40923622614370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'BSU DebtFac'!$C$6</c:f>
              <c:strCache>
                <c:ptCount val="1"/>
                <c:pt idx="0">
                  <c:v>Debt Coverage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'BSU DebtFac'!$E$3:$K$3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'BSU DebtFac'!$E$6:$K$6</c:f>
              <c:numCache>
                <c:formatCode>_(* #,##0.00_);_(* \(#,##0.00\);_(* "-"??_);_(@_)</c:formatCode>
                <c:ptCount val="7"/>
                <c:pt idx="0">
                  <c:v>1.82</c:v>
                </c:pt>
                <c:pt idx="1">
                  <c:v>2.11</c:v>
                </c:pt>
                <c:pt idx="2">
                  <c:v>2.2400000000000002</c:v>
                </c:pt>
                <c:pt idx="3">
                  <c:v>2.0499999999999998</c:v>
                </c:pt>
                <c:pt idx="4">
                  <c:v>2.42</c:v>
                </c:pt>
                <c:pt idx="5">
                  <c:v>1.87</c:v>
                </c:pt>
                <c:pt idx="6">
                  <c:v>2.12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1-4A4A-85B7-1393F382D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87960"/>
        <c:axId val="251104024"/>
      </c:barChart>
      <c:lineChart>
        <c:grouping val="standard"/>
        <c:varyColors val="0"/>
        <c:ser>
          <c:idx val="1"/>
          <c:order val="1"/>
          <c:tx>
            <c:strRef>
              <c:f>'BSU DebtFac'!$L$3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'BSU DebtFac'!$J$107:$P$107</c:f>
              <c:numCache>
                <c:formatCode>0.0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1-4A4A-85B7-1393F382D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87960"/>
        <c:axId val="251104024"/>
      </c:lineChart>
      <c:catAx>
        <c:axId val="14738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1104024"/>
        <c:crosses val="autoZero"/>
        <c:auto val="1"/>
        <c:lblAlgn val="ctr"/>
        <c:lblOffset val="100"/>
        <c:noMultiLvlLbl val="0"/>
      </c:catAx>
      <c:valAx>
        <c:axId val="251104024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147387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Idaho State University</a:t>
            </a:r>
          </a:p>
          <a:p>
            <a:pPr>
              <a:defRPr/>
            </a:pPr>
            <a:r>
              <a:rPr lang="en-US"/>
              <a:t>Primary Reserve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294946124614189"/>
          <c:y val="0.28847851288701931"/>
          <c:w val="0.72705053875385806"/>
          <c:h val="0.40923622614370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'ISU CFI'!$D$4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'ISU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'ISU CFI'!$E$4:$K$4</c:f>
              <c:numCache>
                <c:formatCode>_(* #,##0.00_);_(* \(#,##0.00\);_(* "-"??_);_(@_)</c:formatCode>
                <c:ptCount val="7"/>
                <c:pt idx="0">
                  <c:v>0.55000000000000004</c:v>
                </c:pt>
                <c:pt idx="1">
                  <c:v>0.55000000000000004</c:v>
                </c:pt>
                <c:pt idx="2">
                  <c:v>0.5131327828449338</c:v>
                </c:pt>
                <c:pt idx="3">
                  <c:v>0.52</c:v>
                </c:pt>
                <c:pt idx="4">
                  <c:v>0.51</c:v>
                </c:pt>
                <c:pt idx="5">
                  <c:v>0.47</c:v>
                </c:pt>
                <c:pt idx="6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B-40F7-AE76-EB5F4F2B379B}"/>
            </c:ext>
          </c:extLst>
        </c:ser>
        <c:ser>
          <c:idx val="2"/>
          <c:order val="2"/>
          <c:tx>
            <c:strRef>
              <c:f>'ISU CFI'!$D$5</c:f>
              <c:strCache>
                <c:ptCount val="1"/>
                <c:pt idx="0">
                  <c:v>ISU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'ISU CFI'!$E$5:$K$5</c:f>
              <c:numCache>
                <c:formatCode>_(* #,##0.00_);_(* \(#,##0.00\);_(* "-"??_);_(@_)</c:formatCode>
                <c:ptCount val="7"/>
                <c:pt idx="0">
                  <c:v>0.49</c:v>
                </c:pt>
                <c:pt idx="1">
                  <c:v>0.5</c:v>
                </c:pt>
                <c:pt idx="2">
                  <c:v>0.47303008605358576</c:v>
                </c:pt>
                <c:pt idx="3">
                  <c:v>0.48</c:v>
                </c:pt>
                <c:pt idx="4">
                  <c:v>0.43</c:v>
                </c:pt>
                <c:pt idx="5">
                  <c:v>0.38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7B-40F7-AE76-EB5F4F2B3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199624"/>
        <c:axId val="256200016"/>
      </c:barChart>
      <c:lineChart>
        <c:grouping val="standard"/>
        <c:varyColors val="0"/>
        <c:ser>
          <c:idx val="1"/>
          <c:order val="1"/>
          <c:tx>
            <c:strRef>
              <c:f>'ISU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'ISU CFI'!$B$80:$I$80</c:f>
              <c:numCache>
                <c:formatCode>General</c:formatCode>
                <c:ptCount val="7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7B-40F7-AE76-EB5F4F2B3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199624"/>
        <c:axId val="256200016"/>
      </c:lineChart>
      <c:catAx>
        <c:axId val="25619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6200016"/>
        <c:crosses val="autoZero"/>
        <c:auto val="1"/>
        <c:lblAlgn val="ctr"/>
        <c:lblOffset val="100"/>
        <c:noMultiLvlLbl val="0"/>
      </c:catAx>
      <c:valAx>
        <c:axId val="256200016"/>
        <c:scaling>
          <c:orientation val="minMax"/>
          <c:max val="0.60000000000000009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2561996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Idaho State University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Operating Revenues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'ISU CFI'!$D$6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'ISU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'ISU CFI'!$E$6:$K$6</c:f>
              <c:numCache>
                <c:formatCode>0.00%</c:formatCode>
                <c:ptCount val="7"/>
                <c:pt idx="0">
                  <c:v>7.8600000000000003E-2</c:v>
                </c:pt>
                <c:pt idx="1">
                  <c:v>9.0300000000000005E-2</c:v>
                </c:pt>
                <c:pt idx="2">
                  <c:v>1.5490094262198884E-2</c:v>
                </c:pt>
                <c:pt idx="3">
                  <c:v>1.84E-2</c:v>
                </c:pt>
                <c:pt idx="4">
                  <c:v>-2.0999999999999999E-3</c:v>
                </c:pt>
                <c:pt idx="5">
                  <c:v>1.7299999999999999E-2</c:v>
                </c:pt>
                <c:pt idx="6">
                  <c:v>-2.35E-2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2-484F-8001-875AF6FAEC07}"/>
            </c:ext>
          </c:extLst>
        </c:ser>
        <c:ser>
          <c:idx val="2"/>
          <c:order val="2"/>
          <c:tx>
            <c:strRef>
              <c:f>'ISU CFI'!$D$7</c:f>
              <c:strCache>
                <c:ptCount val="1"/>
                <c:pt idx="0">
                  <c:v>ISU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'ISU CFI'!$E$7:$K$7</c:f>
              <c:numCache>
                <c:formatCode>0.00%</c:formatCode>
                <c:ptCount val="7"/>
                <c:pt idx="0">
                  <c:v>7.6200000000000004E-2</c:v>
                </c:pt>
                <c:pt idx="1">
                  <c:v>9.6799999999999997E-2</c:v>
                </c:pt>
                <c:pt idx="2">
                  <c:v>1.6999245474720013E-2</c:v>
                </c:pt>
                <c:pt idx="3">
                  <c:v>1.7600000000000001E-2</c:v>
                </c:pt>
                <c:pt idx="4">
                  <c:v>-1.3299999999999999E-2</c:v>
                </c:pt>
                <c:pt idx="5">
                  <c:v>1.54E-2</c:v>
                </c:pt>
                <c:pt idx="6">
                  <c:v>-2.6700000000000002E-2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92-484F-8001-875AF6FAE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467296"/>
        <c:axId val="256467688"/>
      </c:barChart>
      <c:lineChart>
        <c:grouping val="standard"/>
        <c:varyColors val="0"/>
        <c:ser>
          <c:idx val="1"/>
          <c:order val="1"/>
          <c:tx>
            <c:strRef>
              <c:f>'ISU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'ISU CFI'!$J$80:$P$80</c:f>
              <c:numCache>
                <c:formatCode>0%</c:formatCode>
                <c:ptCount val="7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2-484F-8001-875AF6FAE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67296"/>
        <c:axId val="256467688"/>
      </c:lineChart>
      <c:catAx>
        <c:axId val="25646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6467688"/>
        <c:crosses val="autoZero"/>
        <c:auto val="1"/>
        <c:lblAlgn val="ctr"/>
        <c:lblOffset val="100"/>
        <c:noMultiLvlLbl val="0"/>
      </c:catAx>
      <c:valAx>
        <c:axId val="25646768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256467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Idaho State University</a:t>
            </a:r>
            <a:endParaRPr lang="en-US"/>
          </a:p>
          <a:p>
            <a:pPr>
              <a:defRPr/>
            </a:pPr>
            <a:r>
              <a:rPr lang="en-US"/>
              <a:t>Return on Net Position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'ISU CFI'!$D$8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'ISU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'ISU CFI'!$E$8:$K$8</c:f>
              <c:numCache>
                <c:formatCode>0.00%</c:formatCode>
                <c:ptCount val="7"/>
                <c:pt idx="0">
                  <c:v>0.1041</c:v>
                </c:pt>
                <c:pt idx="1">
                  <c:v>9.7699999999999995E-2</c:v>
                </c:pt>
                <c:pt idx="2">
                  <c:v>1.1127642597483525E-2</c:v>
                </c:pt>
                <c:pt idx="3">
                  <c:v>2.5000000000000001E-2</c:v>
                </c:pt>
                <c:pt idx="4">
                  <c:v>3.6700000000000003E-2</c:v>
                </c:pt>
                <c:pt idx="5">
                  <c:v>3.0200000000000001E-2</c:v>
                </c:pt>
                <c:pt idx="6">
                  <c:v>1.9199999999999998E-2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1-4CA3-99B0-851B519961D4}"/>
            </c:ext>
          </c:extLst>
        </c:ser>
        <c:ser>
          <c:idx val="2"/>
          <c:order val="2"/>
          <c:tx>
            <c:strRef>
              <c:f>'ISU CFI'!$D$9</c:f>
              <c:strCache>
                <c:ptCount val="1"/>
                <c:pt idx="0">
                  <c:v>ISU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'ISU CFI'!$E$9:$K$9</c:f>
              <c:numCache>
                <c:formatCode>0.00%</c:formatCode>
                <c:ptCount val="7"/>
                <c:pt idx="0">
                  <c:v>8.5500000000000007E-2</c:v>
                </c:pt>
                <c:pt idx="1">
                  <c:v>0.11260000000000001</c:v>
                </c:pt>
                <c:pt idx="2">
                  <c:v>1.7126373631432702E-2</c:v>
                </c:pt>
                <c:pt idx="3">
                  <c:v>1.8200000000000001E-2</c:v>
                </c:pt>
                <c:pt idx="4">
                  <c:v>-2.3999999999999998E-3</c:v>
                </c:pt>
                <c:pt idx="5">
                  <c:v>1.5800000000000002E-2</c:v>
                </c:pt>
                <c:pt idx="6">
                  <c:v>1.9400000000000001E-2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A1-4CA3-99B0-851B51996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468864"/>
        <c:axId val="256469256"/>
      </c:barChart>
      <c:lineChart>
        <c:grouping val="standard"/>
        <c:varyColors val="0"/>
        <c:ser>
          <c:idx val="1"/>
          <c:order val="1"/>
          <c:tx>
            <c:strRef>
              <c:f>'ISU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'ISU CFI'!$B$81:$I$81</c:f>
              <c:numCache>
                <c:formatCode>0%</c:formatCode>
                <c:ptCount val="7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A1-4CA3-99B0-851B51996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68864"/>
        <c:axId val="256469256"/>
      </c:lineChart>
      <c:catAx>
        <c:axId val="25646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6469256"/>
        <c:crosses val="autoZero"/>
        <c:auto val="1"/>
        <c:lblAlgn val="ctr"/>
        <c:lblOffset val="100"/>
        <c:noMultiLvlLbl val="0"/>
      </c:catAx>
      <c:valAx>
        <c:axId val="25646925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256468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Idaho State University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Viability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'ISU CFI'!$D$10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'ISU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'ISU CFI'!$E$10:$K$10</c:f>
              <c:numCache>
                <c:formatCode>_(* #,##0.00_);_(* \(#,##0.00\);_(* "-"??_);_(@_)</c:formatCode>
                <c:ptCount val="7"/>
                <c:pt idx="0">
                  <c:v>2.02</c:v>
                </c:pt>
                <c:pt idx="1">
                  <c:v>2.29</c:v>
                </c:pt>
                <c:pt idx="2">
                  <c:v>2.5557482652409358</c:v>
                </c:pt>
                <c:pt idx="3">
                  <c:v>2.91</c:v>
                </c:pt>
                <c:pt idx="4">
                  <c:v>3.26</c:v>
                </c:pt>
                <c:pt idx="5">
                  <c:v>3.56</c:v>
                </c:pt>
                <c:pt idx="6">
                  <c:v>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A-458E-A02B-0F5C3339EA2E}"/>
            </c:ext>
          </c:extLst>
        </c:ser>
        <c:ser>
          <c:idx val="2"/>
          <c:order val="2"/>
          <c:tx>
            <c:strRef>
              <c:f>'ISU CFI'!$D$11</c:f>
              <c:strCache>
                <c:ptCount val="1"/>
                <c:pt idx="0">
                  <c:v>ISU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'ISU CFI'!$E$11:$K$11</c:f>
              <c:numCache>
                <c:formatCode>_(* #,##0.00_);_(* \(#,##0.00\);_(* "-"??_);_(@_)</c:formatCode>
                <c:ptCount val="7"/>
                <c:pt idx="0">
                  <c:v>1.92</c:v>
                </c:pt>
                <c:pt idx="1">
                  <c:v>2.23</c:v>
                </c:pt>
                <c:pt idx="2">
                  <c:v>2.5446656024690659</c:v>
                </c:pt>
                <c:pt idx="3">
                  <c:v>2.87</c:v>
                </c:pt>
                <c:pt idx="4">
                  <c:v>2.93</c:v>
                </c:pt>
                <c:pt idx="5">
                  <c:v>3.04</c:v>
                </c:pt>
                <c:pt idx="6">
                  <c:v>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A-458E-A02B-0F5C3339E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470432"/>
        <c:axId val="320804416"/>
      </c:barChart>
      <c:lineChart>
        <c:grouping val="standard"/>
        <c:varyColors val="0"/>
        <c:ser>
          <c:idx val="1"/>
          <c:order val="1"/>
          <c:tx>
            <c:strRef>
              <c:f>'ISU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'ISU CFI'!$J$81:$P$81</c:f>
              <c:numCache>
                <c:formatCode>General</c:formatCode>
                <c:ptCount val="7"/>
                <c:pt idx="0">
                  <c:v>1.25</c:v>
                </c:pt>
                <c:pt idx="1">
                  <c:v>1.25</c:v>
                </c:pt>
                <c:pt idx="2">
                  <c:v>1.25</c:v>
                </c:pt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BA-458E-A02B-0F5C3339E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70432"/>
        <c:axId val="320804416"/>
      </c:lineChart>
      <c:catAx>
        <c:axId val="25647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0804416"/>
        <c:crosses val="autoZero"/>
        <c:auto val="1"/>
        <c:lblAlgn val="ctr"/>
        <c:lblOffset val="100"/>
        <c:noMultiLvlLbl val="0"/>
      </c:catAx>
      <c:valAx>
        <c:axId val="320804416"/>
        <c:scaling>
          <c:orientation val="minMax"/>
          <c:max val="2.5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256470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ISU Consolidated Financial Index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'ISU CFI'!$D$12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'ISU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'ISU CFI'!$E$12:$K$12</c:f>
              <c:numCache>
                <c:formatCode>_(* #,##0.00_);_(* \(#,##0.00\);_(* "-"??_);_(@_)</c:formatCode>
                <c:ptCount val="7"/>
                <c:pt idx="0">
                  <c:v>5.19</c:v>
                </c:pt>
                <c:pt idx="1">
                  <c:v>5.35</c:v>
                </c:pt>
                <c:pt idx="2">
                  <c:v>3.8280253682428045</c:v>
                </c:pt>
                <c:pt idx="3">
                  <c:v>4.32</c:v>
                </c:pt>
                <c:pt idx="4">
                  <c:v>4.13</c:v>
                </c:pt>
                <c:pt idx="5">
                  <c:v>5.73</c:v>
                </c:pt>
                <c:pt idx="6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C-4143-BA8F-9552343C7C9C}"/>
            </c:ext>
          </c:extLst>
        </c:ser>
        <c:ser>
          <c:idx val="2"/>
          <c:order val="2"/>
          <c:tx>
            <c:strRef>
              <c:f>'ISU CFI'!$D$13</c:f>
              <c:strCache>
                <c:ptCount val="1"/>
                <c:pt idx="0">
                  <c:v>ISU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'ISU CFI'!$E$13:$K$13</c:f>
              <c:numCache>
                <c:formatCode>_(* #,##0.00_);_(* \(#,##0.00\);_(* "-"??_);_(@_)</c:formatCode>
                <c:ptCount val="7"/>
                <c:pt idx="0">
                  <c:v>4.75</c:v>
                </c:pt>
                <c:pt idx="1">
                  <c:v>5.31</c:v>
                </c:pt>
                <c:pt idx="2">
                  <c:v>3.7947365738772367</c:v>
                </c:pt>
                <c:pt idx="3">
                  <c:v>4.09</c:v>
                </c:pt>
                <c:pt idx="4">
                  <c:v>3.37</c:v>
                </c:pt>
                <c:pt idx="5">
                  <c:v>3.92</c:v>
                </c:pt>
                <c:pt idx="6">
                  <c:v>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0C-4143-BA8F-9552343C7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805592"/>
        <c:axId val="320805984"/>
      </c:barChart>
      <c:lineChart>
        <c:grouping val="standard"/>
        <c:varyColors val="0"/>
        <c:ser>
          <c:idx val="1"/>
          <c:order val="1"/>
          <c:tx>
            <c:strRef>
              <c:f>'ISU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'ISU CFI'!$B$82:$I$82</c:f>
              <c:numCache>
                <c:formatCode>0.0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C-4143-BA8F-9552343C7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805592"/>
        <c:axId val="320805984"/>
      </c:lineChart>
      <c:catAx>
        <c:axId val="32080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0805984"/>
        <c:crosses val="autoZero"/>
        <c:auto val="1"/>
        <c:lblAlgn val="ctr"/>
        <c:lblOffset val="100"/>
        <c:noMultiLvlLbl val="0"/>
      </c:catAx>
      <c:valAx>
        <c:axId val="320805984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320805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27237077812955"/>
          <c:y val="0.22997287493436869"/>
          <c:w val="0.46245103354152423"/>
          <c:h val="0.6219056487664999"/>
        </c:manualLayout>
      </c:layout>
      <c:radarChart>
        <c:radarStyle val="filled"/>
        <c:varyColors val="0"/>
        <c:ser>
          <c:idx val="0"/>
          <c:order val="0"/>
          <c:tx>
            <c:strRef>
              <c:f>'CFI Graph Data'!$D$11</c:f>
              <c:strCache>
                <c:ptCount val="1"/>
                <c:pt idx="0">
                  <c:v>Outer Box</c:v>
                </c:pt>
              </c:strCache>
            </c:strRef>
          </c:tx>
          <c:spPr>
            <a:noFill/>
            <a:ln w="38100">
              <a:solidFill>
                <a:srgbClr val="808080"/>
              </a:solidFill>
              <a:prstDash val="solid"/>
            </a:ln>
          </c:spPr>
          <c:dLbls>
            <c:dLbl>
              <c:idx val="0"/>
              <c:layout>
                <c:manualLayout>
                  <c:x val="4.0300816376052276E-2"/>
                  <c:y val="6.4261916885329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07-4D80-B826-0E3C9A9EB3F7}"/>
                </c:ext>
              </c:extLst>
            </c:dLbl>
            <c:dLbl>
              <c:idx val="1"/>
              <c:layout>
                <c:manualLayout>
                  <c:x val="-5.2700616010316094E-2"/>
                  <c:y val="4.5159174506520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07-4D80-B826-0E3C9A9EB3F7}"/>
                </c:ext>
              </c:extLst>
            </c:dLbl>
            <c:dLbl>
              <c:idx val="2"/>
              <c:layout>
                <c:manualLayout>
                  <c:x val="-4.0570162609612666E-2"/>
                  <c:y val="-7.9206926149575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07-4D80-B826-0E3C9A9EB3F7}"/>
                </c:ext>
              </c:extLst>
            </c:dLbl>
            <c:dLbl>
              <c:idx val="3"/>
              <c:layout>
                <c:manualLayout>
                  <c:x val="5.8652114314113914E-2"/>
                  <c:y val="-5.4256219422028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07-4D80-B826-0E3C9A9EB3F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'CFI Graph Data'!$B$12:$B$15</c:f>
              <c:strCache>
                <c:ptCount val="4"/>
                <c:pt idx="0">
                  <c:v>PRIMARY RESERVE RATIO</c:v>
                </c:pt>
                <c:pt idx="1">
                  <c:v>NET OP. REVENUES RATIO</c:v>
                </c:pt>
                <c:pt idx="2">
                  <c:v>VIABILITY RATIO</c:v>
                </c:pt>
                <c:pt idx="3">
                  <c:v>RETURN ON NET ASSETS RATIO</c:v>
                </c:pt>
              </c:strCache>
            </c:strRef>
          </c:cat>
          <c:val>
            <c:numRef>
              <c:f>'CFI Graph Data'!$D$12:$D$15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07-4D80-B826-0E3C9A9EB3F7}"/>
            </c:ext>
          </c:extLst>
        </c:ser>
        <c:ser>
          <c:idx val="1"/>
          <c:order val="1"/>
          <c:tx>
            <c:strRef>
              <c:f>'CFI Graph Data'!$E$11</c:f>
              <c:strCache>
                <c:ptCount val="1"/>
                <c:pt idx="0">
                  <c:v>Inner Box</c:v>
                </c:pt>
              </c:strCache>
            </c:strRef>
          </c:tx>
          <c:spPr>
            <a:noFill/>
            <a:ln w="38100">
              <a:solidFill>
                <a:srgbClr val="808080"/>
              </a:solidFill>
              <a:prstDash val="solid"/>
            </a:ln>
          </c:spPr>
          <c:cat>
            <c:strRef>
              <c:f>'CFI Graph Data'!$B$12:$B$15</c:f>
              <c:strCache>
                <c:ptCount val="4"/>
                <c:pt idx="0">
                  <c:v>PRIMARY RESERVE RATIO</c:v>
                </c:pt>
                <c:pt idx="1">
                  <c:v>NET OP. REVENUES RATIO</c:v>
                </c:pt>
                <c:pt idx="2">
                  <c:v>VIABILITY RATIO</c:v>
                </c:pt>
                <c:pt idx="3">
                  <c:v>RETURN ON NET ASSETS RATIO</c:v>
                </c:pt>
              </c:strCache>
            </c:strRef>
          </c:cat>
          <c:val>
            <c:numRef>
              <c:f>'CFI Graph Data'!$E$12:$E$15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07-4D80-B826-0E3C9A9EB3F7}"/>
            </c:ext>
          </c:extLst>
        </c:ser>
        <c:ser>
          <c:idx val="2"/>
          <c:order val="2"/>
          <c:tx>
            <c:strRef>
              <c:f>'CFI Graph Data'!$G$11</c:f>
              <c:strCache>
                <c:ptCount val="1"/>
                <c:pt idx="0">
                  <c:v>STRENGTH FACTOR</c:v>
                </c:pt>
              </c:strCache>
            </c:strRef>
          </c:tx>
          <c:spPr>
            <a:noFill/>
            <a:ln w="25400">
              <a:solidFill>
                <a:srgbClr val="333399"/>
              </a:solidFill>
              <a:prstDash val="solid"/>
            </a:ln>
          </c:spPr>
          <c:dLbls>
            <c:dLbl>
              <c:idx val="0"/>
              <c:layout>
                <c:manualLayout>
                  <c:x val="3.2773584848920546E-2"/>
                  <c:y val="3.878588614184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07-4D80-B826-0E3C9A9EB3F7}"/>
                </c:ext>
              </c:extLst>
            </c:dLbl>
            <c:dLbl>
              <c:idx val="1"/>
              <c:layout>
                <c:manualLayout>
                  <c:x val="-1.5125200526873652E-2"/>
                  <c:y val="-2.591953782235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07-4D80-B826-0E3C9A9EB3F7}"/>
                </c:ext>
              </c:extLst>
            </c:dLbl>
            <c:dLbl>
              <c:idx val="2"/>
              <c:layout>
                <c:manualLayout>
                  <c:x val="-2.7879649390328411E-2"/>
                  <c:y val="-4.5813001766151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07-4D80-B826-0E3C9A9EB3F7}"/>
                </c:ext>
              </c:extLst>
            </c:dLbl>
            <c:dLbl>
              <c:idx val="3"/>
              <c:layout>
                <c:manualLayout>
                  <c:x val="1.7102373978467349E-2"/>
                  <c:y val="-2.3970216372778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07-4D80-B826-0E3C9A9EB3F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'CFI Graph Data'!$B$12:$B$15</c:f>
              <c:strCache>
                <c:ptCount val="4"/>
                <c:pt idx="0">
                  <c:v>PRIMARY RESERVE RATIO</c:v>
                </c:pt>
                <c:pt idx="1">
                  <c:v>NET OP. REVENUES RATIO</c:v>
                </c:pt>
                <c:pt idx="2">
                  <c:v>VIABILITY RATIO</c:v>
                </c:pt>
                <c:pt idx="3">
                  <c:v>RETURN ON NET ASSETS RATIO</c:v>
                </c:pt>
              </c:strCache>
            </c:strRef>
          </c:cat>
          <c:val>
            <c:numRef>
              <c:f>'CFI Graph Data'!$G$12:$G$15</c:f>
              <c:numCache>
                <c:formatCode>0.00</c:formatCode>
                <c:ptCount val="4"/>
                <c:pt idx="0">
                  <c:v>3.6842105263157894</c:v>
                </c:pt>
                <c:pt idx="1">
                  <c:v>-3.3571428571428572</c:v>
                </c:pt>
                <c:pt idx="2">
                  <c:v>6.0431654676258999</c:v>
                </c:pt>
                <c:pt idx="3">
                  <c:v>0.95999999999999985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07-4D80-B826-0E3C9A9EB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807160"/>
        <c:axId val="320807552"/>
      </c:radarChart>
      <c:catAx>
        <c:axId val="320807160"/>
        <c:scaling>
          <c:orientation val="minMax"/>
        </c:scaling>
        <c:delete val="0"/>
        <c:axPos val="b"/>
        <c:majorGridlines>
          <c:spPr>
            <a:ln w="254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0807552"/>
        <c:crosses val="autoZero"/>
        <c:auto val="0"/>
        <c:lblAlgn val="ctr"/>
        <c:lblOffset val="100"/>
        <c:noMultiLvlLbl val="0"/>
      </c:catAx>
      <c:valAx>
        <c:axId val="32080755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one"/>
        <c:spPr>
          <a:ln w="25400">
            <a:solidFill>
              <a:srgbClr val="000000"/>
            </a:solidFill>
            <a:prstDash val="solid"/>
          </a:ln>
        </c:spPr>
        <c:crossAx val="320807160"/>
        <c:crosses val="autoZero"/>
        <c:crossBetween val="between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89" r="0.75000000000000289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University of Idaho</a:t>
            </a:r>
          </a:p>
          <a:p>
            <a:pPr>
              <a:defRPr/>
            </a:pPr>
            <a:r>
              <a:rPr lang="en-US"/>
              <a:t>Net</a:t>
            </a:r>
            <a:r>
              <a:rPr lang="en-US" baseline="0"/>
              <a:t> Income from Operations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'UofI 3 year'!$A$4</c:f>
              <c:strCache>
                <c:ptCount val="1"/>
                <c:pt idx="0">
                  <c:v>             Net Income from Operations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4BB-4478-9E18-B5C707CB27F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4BB-4478-9E18-B5C707CB27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'UofI 3 year'!$C$2:$E$2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'UofI 3 year'!$C$4:$E$4</c:f>
              <c:numCache>
                <c:formatCode>0.00%</c:formatCode>
                <c:ptCount val="3"/>
                <c:pt idx="0">
                  <c:v>6.8000000000000005E-2</c:v>
                </c:pt>
                <c:pt idx="1">
                  <c:v>1.7975255116634163E-2</c:v>
                </c:pt>
                <c:pt idx="2">
                  <c:v>-2.0855017746146686E-2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BB-4478-9E18-B5C707CB2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-100"/>
        <c:axId val="255836944"/>
        <c:axId val="255360728"/>
      </c:barChart>
      <c:catAx>
        <c:axId val="25583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anchor="b" anchorCtr="1"/>
          <a:lstStyle/>
          <a:p>
            <a:pPr>
              <a:defRPr/>
            </a:pPr>
            <a:endParaRPr lang="en-US"/>
          </a:p>
        </c:txPr>
        <c:crossAx val="255360728"/>
        <c:crosses val="autoZero"/>
        <c:auto val="1"/>
        <c:lblAlgn val="ctr"/>
        <c:lblOffset val="100"/>
        <c:noMultiLvlLbl val="0"/>
      </c:catAx>
      <c:valAx>
        <c:axId val="25536072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255836944"/>
        <c:crosses val="autoZero"/>
        <c:crossBetween val="between"/>
      </c:valAx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Idaho State University</a:t>
            </a:r>
          </a:p>
          <a:p>
            <a:pPr>
              <a:defRPr/>
            </a:pPr>
            <a:r>
              <a:rPr lang="en-US"/>
              <a:t>Debt</a:t>
            </a:r>
            <a:r>
              <a:rPr lang="en-US" baseline="0"/>
              <a:t> Burden Ratio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294946124614189"/>
          <c:y val="0.28847851288701931"/>
          <c:w val="0.72705053875385806"/>
          <c:h val="0.40923622614370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'ISU DebtFac'!$C$4</c:f>
              <c:strCache>
                <c:ptCount val="1"/>
                <c:pt idx="0">
                  <c:v>Debt Burden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'ISU DebtFac'!$E$3:$K$3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'ISU DebtFac'!$E$4:$K$4</c:f>
              <c:numCache>
                <c:formatCode>0.00%</c:formatCode>
                <c:ptCount val="7"/>
                <c:pt idx="0">
                  <c:v>3.5000000000000003E-2</c:v>
                </c:pt>
                <c:pt idx="1">
                  <c:v>3.2000000000000001E-2</c:v>
                </c:pt>
                <c:pt idx="2">
                  <c:v>0.03</c:v>
                </c:pt>
                <c:pt idx="3">
                  <c:v>2.7E-2</c:v>
                </c:pt>
                <c:pt idx="4">
                  <c:v>2.5000000000000001E-2</c:v>
                </c:pt>
                <c:pt idx="5">
                  <c:v>2.47E-2</c:v>
                </c:pt>
                <c:pt idx="6">
                  <c:v>3.6499999999999998E-2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0-42FB-AB03-43E1D6A84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87960"/>
        <c:axId val="251104024"/>
      </c:barChart>
      <c:lineChart>
        <c:grouping val="standard"/>
        <c:varyColors val="0"/>
        <c:ser>
          <c:idx val="1"/>
          <c:order val="1"/>
          <c:tx>
            <c:strRef>
              <c:f>'ISU DebtFac'!$L$3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'ISU DebtFac'!$B$107:$I$107</c:f>
              <c:numCache>
                <c:formatCode>0.00%</c:formatCode>
                <c:ptCount val="7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E0-42FB-AB03-43E1D6A84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87960"/>
        <c:axId val="251104024"/>
      </c:lineChart>
      <c:catAx>
        <c:axId val="14738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1104024"/>
        <c:crosses val="autoZero"/>
        <c:auto val="1"/>
        <c:lblAlgn val="ctr"/>
        <c:lblOffset val="100"/>
        <c:noMultiLvlLbl val="0"/>
      </c:catAx>
      <c:valAx>
        <c:axId val="251104024"/>
        <c:scaling>
          <c:orientation val="minMax"/>
        </c:scaling>
        <c:delete val="0"/>
        <c:axPos val="l"/>
        <c:majorGridlines/>
        <c:numFmt formatCode="0.00%" sourceLinked="0"/>
        <c:majorTickMark val="none"/>
        <c:minorTickMark val="none"/>
        <c:tickLblPos val="nextTo"/>
        <c:crossAx val="147387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Idaho State University</a:t>
            </a:r>
            <a:endParaRPr lang="en-US"/>
          </a:p>
          <a:p>
            <a:pPr>
              <a:defRPr/>
            </a:pPr>
            <a:r>
              <a:rPr lang="en-US"/>
              <a:t>Life of Capital</a:t>
            </a:r>
            <a:r>
              <a:rPr lang="en-US" baseline="0"/>
              <a:t> Assets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'ISU DebtFac'!$C$8</c:f>
              <c:strCache>
                <c:ptCount val="1"/>
                <c:pt idx="0">
                  <c:v>Life of Capital Assets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'ISU DebtFac'!$E$3:$K$3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'ISU DebtFac'!$E$8:$K$8</c:f>
              <c:numCache>
                <c:formatCode>_(* #,##0.00_);_(* \(#,##0.00\);_(* "-"??_);_(@_)</c:formatCode>
                <c:ptCount val="7"/>
                <c:pt idx="0">
                  <c:v>14.2</c:v>
                </c:pt>
                <c:pt idx="1">
                  <c:v>15.2</c:v>
                </c:pt>
                <c:pt idx="2">
                  <c:v>15.8</c:v>
                </c:pt>
                <c:pt idx="3">
                  <c:v>17.399999999999999</c:v>
                </c:pt>
                <c:pt idx="4">
                  <c:v>18.2</c:v>
                </c:pt>
                <c:pt idx="5">
                  <c:v>18.3</c:v>
                </c:pt>
                <c:pt idx="6">
                  <c:v>19.63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3-4AFE-8463-86B425CBA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678864"/>
        <c:axId val="325679256"/>
      </c:barChart>
      <c:lineChart>
        <c:grouping val="standard"/>
        <c:varyColors val="0"/>
        <c:ser>
          <c:idx val="1"/>
          <c:order val="1"/>
          <c:tx>
            <c:strRef>
              <c:f>'ISU DebtFac'!$L$3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'ISU DebtFac'!$B$108:$I$108</c:f>
              <c:numCache>
                <c:formatCode>0.0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E3-4AFE-8463-86B425CBA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678864"/>
        <c:axId val="325679256"/>
      </c:lineChart>
      <c:catAx>
        <c:axId val="32567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5679256"/>
        <c:crosses val="autoZero"/>
        <c:auto val="1"/>
        <c:lblAlgn val="ctr"/>
        <c:lblOffset val="100"/>
        <c:noMultiLvlLbl val="0"/>
      </c:catAx>
      <c:valAx>
        <c:axId val="325679256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325678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Idaho State University</a:t>
            </a:r>
          </a:p>
          <a:p>
            <a:pPr>
              <a:defRPr/>
            </a:pPr>
            <a:r>
              <a:rPr lang="en-US"/>
              <a:t>Debt</a:t>
            </a:r>
            <a:r>
              <a:rPr lang="en-US" baseline="0"/>
              <a:t> Coverage Ratio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294946124614189"/>
          <c:y val="0.28847851288701931"/>
          <c:w val="0.72705053875385806"/>
          <c:h val="0.40923622614370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'ISU DebtFac'!$C$6</c:f>
              <c:strCache>
                <c:ptCount val="1"/>
                <c:pt idx="0">
                  <c:v>Debt Coverage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'ISU DebtFac'!$E$3:$K$3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'ISU DebtFac'!$E$6:$K$6</c:f>
              <c:numCache>
                <c:formatCode>_(* #,##0.00_);_(* \(#,##0.00\);_(* "-"??_);_(@_)</c:formatCode>
                <c:ptCount val="7"/>
                <c:pt idx="0">
                  <c:v>4.4800000000000004</c:v>
                </c:pt>
                <c:pt idx="1">
                  <c:v>5.39</c:v>
                </c:pt>
                <c:pt idx="2">
                  <c:v>2.58</c:v>
                </c:pt>
                <c:pt idx="3">
                  <c:v>2.8</c:v>
                </c:pt>
                <c:pt idx="4">
                  <c:v>1.66</c:v>
                </c:pt>
                <c:pt idx="5">
                  <c:v>2.91</c:v>
                </c:pt>
                <c:pt idx="6">
                  <c:v>1.1499999999999999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0-4910-A34F-CB82404CF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87960"/>
        <c:axId val="251104024"/>
      </c:barChart>
      <c:lineChart>
        <c:grouping val="standard"/>
        <c:varyColors val="0"/>
        <c:ser>
          <c:idx val="1"/>
          <c:order val="1"/>
          <c:tx>
            <c:strRef>
              <c:f>'ISU DebtFac'!$L$3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'ISU DebtFac'!$K$107:$Q$107</c:f>
              <c:numCache>
                <c:formatCode>0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A0-4910-A34F-CB82404CF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87960"/>
        <c:axId val="251104024"/>
      </c:lineChart>
      <c:catAx>
        <c:axId val="14738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1104024"/>
        <c:crosses val="autoZero"/>
        <c:auto val="1"/>
        <c:lblAlgn val="ctr"/>
        <c:lblOffset val="100"/>
        <c:noMultiLvlLbl val="0"/>
      </c:catAx>
      <c:valAx>
        <c:axId val="251104024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147387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University of Idaho</a:t>
            </a:r>
          </a:p>
          <a:p>
            <a:pPr>
              <a:defRPr/>
            </a:pPr>
            <a:r>
              <a:rPr lang="en-US"/>
              <a:t>Primary Reserve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294946124614189"/>
          <c:y val="0.28847851288701931"/>
          <c:w val="0.72705053875385806"/>
          <c:h val="0.40923622614370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'UI CFI'!$D$4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'UI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'UI CFI'!$E$4:$K$4</c:f>
              <c:numCache>
                <c:formatCode>_(* #,##0.00_);_(* \(#,##0.00\);_(* "-"??_);_(@_)</c:formatCode>
                <c:ptCount val="7"/>
                <c:pt idx="0">
                  <c:v>0.45200000000000001</c:v>
                </c:pt>
                <c:pt idx="1">
                  <c:v>0.4022</c:v>
                </c:pt>
                <c:pt idx="2">
                  <c:v>0.40039999999999998</c:v>
                </c:pt>
                <c:pt idx="3">
                  <c:v>0.42620000000000002</c:v>
                </c:pt>
                <c:pt idx="4">
                  <c:v>0.28739999999999999</c:v>
                </c:pt>
                <c:pt idx="5">
                  <c:v>0.23200000000000001</c:v>
                </c:pt>
                <c:pt idx="6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8-4E0E-988C-A1BAAD9A0634}"/>
            </c:ext>
          </c:extLst>
        </c:ser>
        <c:ser>
          <c:idx val="2"/>
          <c:order val="2"/>
          <c:tx>
            <c:strRef>
              <c:f>'UI CFI'!$D$5</c:f>
              <c:strCache>
                <c:ptCount val="1"/>
                <c:pt idx="0">
                  <c:v>UI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'UI CFI'!$E$5:$K$5</c:f>
              <c:numCache>
                <c:formatCode>_(* #,##0.00_);_(* \(#,##0.00\);_(* "-"??_);_(@_)</c:formatCode>
                <c:ptCount val="7"/>
                <c:pt idx="0">
                  <c:v>0.26300000000000001</c:v>
                </c:pt>
                <c:pt idx="1">
                  <c:v>0.246</c:v>
                </c:pt>
                <c:pt idx="2">
                  <c:v>0.27</c:v>
                </c:pt>
                <c:pt idx="3">
                  <c:v>0.27</c:v>
                </c:pt>
                <c:pt idx="4">
                  <c:v>0.122</c:v>
                </c:pt>
                <c:pt idx="5">
                  <c:v>5.6000000000000001E-2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8-4E0E-988C-A1BAAD9A0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82592"/>
        <c:axId val="321482984"/>
      </c:barChart>
      <c:lineChart>
        <c:grouping val="standard"/>
        <c:varyColors val="0"/>
        <c:ser>
          <c:idx val="1"/>
          <c:order val="1"/>
          <c:tx>
            <c:strRef>
              <c:f>'UI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'UI CFI'!$B$84:$I$84</c:f>
              <c:numCache>
                <c:formatCode>General</c:formatCode>
                <c:ptCount val="7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58-4E0E-988C-A1BAAD9A0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482592"/>
        <c:axId val="321482984"/>
      </c:lineChart>
      <c:catAx>
        <c:axId val="3214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1482984"/>
        <c:crosses val="autoZero"/>
        <c:auto val="1"/>
        <c:lblAlgn val="ctr"/>
        <c:lblOffset val="100"/>
        <c:noMultiLvlLbl val="0"/>
      </c:catAx>
      <c:valAx>
        <c:axId val="321482984"/>
        <c:scaling>
          <c:orientation val="minMax"/>
          <c:max val="0.60000000000000009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321482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University of Idaho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Operating Revenues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'UI CFI'!$D$6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'UI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'UI CFI'!$E$6:$K$6</c:f>
              <c:numCache>
                <c:formatCode>0.00%</c:formatCode>
                <c:ptCount val="7"/>
                <c:pt idx="0">
                  <c:v>4.9000000000000002E-2</c:v>
                </c:pt>
                <c:pt idx="1">
                  <c:v>5.1999999999999998E-2</c:v>
                </c:pt>
                <c:pt idx="2">
                  <c:v>0.03</c:v>
                </c:pt>
                <c:pt idx="3">
                  <c:v>-1.4E-2</c:v>
                </c:pt>
                <c:pt idx="4">
                  <c:v>-6.5000000000000002E-2</c:v>
                </c:pt>
                <c:pt idx="5">
                  <c:v>-5.8999999999999997E-2</c:v>
                </c:pt>
                <c:pt idx="6">
                  <c:v>-2.4E-2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4-4B0F-BB09-91A4471E70A9}"/>
            </c:ext>
          </c:extLst>
        </c:ser>
        <c:ser>
          <c:idx val="2"/>
          <c:order val="2"/>
          <c:tx>
            <c:strRef>
              <c:f>'UI CFI'!$D$7</c:f>
              <c:strCache>
                <c:ptCount val="1"/>
                <c:pt idx="0">
                  <c:v>UI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'UI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'UI CFI'!$E$7:$K$7</c:f>
              <c:numCache>
                <c:formatCode>0.00%</c:formatCode>
                <c:ptCount val="7"/>
                <c:pt idx="0">
                  <c:v>4.5999999999999999E-2</c:v>
                </c:pt>
                <c:pt idx="1">
                  <c:v>5.1999999999999998E-2</c:v>
                </c:pt>
                <c:pt idx="2">
                  <c:v>2.8000000000000001E-2</c:v>
                </c:pt>
                <c:pt idx="3">
                  <c:v>-1.4E-2</c:v>
                </c:pt>
                <c:pt idx="4">
                  <c:v>-6.5000000000000002E-2</c:v>
                </c:pt>
                <c:pt idx="5">
                  <c:v>-0.06</c:v>
                </c:pt>
                <c:pt idx="6">
                  <c:v>-2.1999999999999999E-2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C4-4B0F-BB09-91A4471E7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84160"/>
        <c:axId val="321484552"/>
      </c:barChart>
      <c:lineChart>
        <c:grouping val="standard"/>
        <c:varyColors val="0"/>
        <c:ser>
          <c:idx val="1"/>
          <c:order val="1"/>
          <c:tx>
            <c:strRef>
              <c:f>'UI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'UI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'UI CFI'!$J$84:$P$84</c:f>
              <c:numCache>
                <c:formatCode>0%</c:formatCode>
                <c:ptCount val="7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C4-4B0F-BB09-91A4471E7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484160"/>
        <c:axId val="321484552"/>
      </c:lineChart>
      <c:catAx>
        <c:axId val="32148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1484552"/>
        <c:crosses val="autoZero"/>
        <c:auto val="1"/>
        <c:lblAlgn val="ctr"/>
        <c:lblOffset val="100"/>
        <c:noMultiLvlLbl val="0"/>
      </c:catAx>
      <c:valAx>
        <c:axId val="321484552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3214841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University of Idaho</a:t>
            </a:r>
            <a:endParaRPr lang="en-US"/>
          </a:p>
          <a:p>
            <a:pPr>
              <a:defRPr/>
            </a:pPr>
            <a:r>
              <a:rPr lang="en-US"/>
              <a:t>Return on Net Position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'UI CFI'!$D$8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'UI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'UI CFI'!$E$8:$K$8</c:f>
              <c:numCache>
                <c:formatCode>0.00%</c:formatCode>
                <c:ptCount val="7"/>
                <c:pt idx="0">
                  <c:v>0.10100000000000001</c:v>
                </c:pt>
                <c:pt idx="1">
                  <c:v>-1.6E-2</c:v>
                </c:pt>
                <c:pt idx="2">
                  <c:v>0.03</c:v>
                </c:pt>
                <c:pt idx="3">
                  <c:v>5.0999999999999997E-2</c:v>
                </c:pt>
                <c:pt idx="4">
                  <c:v>-5.8000000000000003E-2</c:v>
                </c:pt>
                <c:pt idx="5">
                  <c:v>-8.9999999999999993E-3</c:v>
                </c:pt>
                <c:pt idx="6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C-4A51-B0E4-84F8BC165383}"/>
            </c:ext>
          </c:extLst>
        </c:ser>
        <c:ser>
          <c:idx val="2"/>
          <c:order val="2"/>
          <c:tx>
            <c:strRef>
              <c:f>'UI CFI'!$D$9</c:f>
              <c:strCache>
                <c:ptCount val="1"/>
                <c:pt idx="0">
                  <c:v>UI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'UI CFI'!$E$9:$K$9</c:f>
              <c:numCache>
                <c:formatCode>0.00%</c:formatCode>
                <c:ptCount val="7"/>
                <c:pt idx="0">
                  <c:v>5.5E-2</c:v>
                </c:pt>
                <c:pt idx="1">
                  <c:v>-1.4E-2</c:v>
                </c:pt>
                <c:pt idx="2">
                  <c:v>6.0999999999999999E-2</c:v>
                </c:pt>
                <c:pt idx="3">
                  <c:v>1.7999999999999999E-2</c:v>
                </c:pt>
                <c:pt idx="4">
                  <c:v>-0.159</c:v>
                </c:pt>
                <c:pt idx="5">
                  <c:v>-6.4999999999999997E-4</c:v>
                </c:pt>
                <c:pt idx="6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C-4A51-B0E4-84F8BC165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85728"/>
        <c:axId val="321486120"/>
      </c:barChart>
      <c:lineChart>
        <c:grouping val="standard"/>
        <c:varyColors val="0"/>
        <c:ser>
          <c:idx val="1"/>
          <c:order val="1"/>
          <c:tx>
            <c:strRef>
              <c:f>'UI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'UI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'UI CFI'!$B$85:$I$85</c:f>
              <c:numCache>
                <c:formatCode>0%</c:formatCode>
                <c:ptCount val="7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7C-4A51-B0E4-84F8BC165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485728"/>
        <c:axId val="321486120"/>
      </c:lineChart>
      <c:catAx>
        <c:axId val="32148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1486120"/>
        <c:crosses val="autoZero"/>
        <c:auto val="1"/>
        <c:lblAlgn val="ctr"/>
        <c:lblOffset val="100"/>
        <c:noMultiLvlLbl val="0"/>
      </c:catAx>
      <c:valAx>
        <c:axId val="32148612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321485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University of Idaho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Viability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'UI CFI'!$D$10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'UI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'UI CFI'!$E$10:$K$10</c:f>
              <c:numCache>
                <c:formatCode>_(* #,##0.00_);_(* \(#,##0.00\);_(* "-"??_);_(@_)</c:formatCode>
                <c:ptCount val="7"/>
                <c:pt idx="0">
                  <c:v>1.1207</c:v>
                </c:pt>
                <c:pt idx="1">
                  <c:v>0.7944</c:v>
                </c:pt>
                <c:pt idx="2">
                  <c:v>0.83240000000000003</c:v>
                </c:pt>
                <c:pt idx="3">
                  <c:v>0.96189999999999998</c:v>
                </c:pt>
                <c:pt idx="4">
                  <c:v>0.69969999999999999</c:v>
                </c:pt>
                <c:pt idx="5">
                  <c:v>0.57899999999999996</c:v>
                </c:pt>
                <c:pt idx="6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A-4B32-9BA9-E07DF00B5A0A}"/>
            </c:ext>
          </c:extLst>
        </c:ser>
        <c:ser>
          <c:idx val="2"/>
          <c:order val="2"/>
          <c:tx>
            <c:strRef>
              <c:f>'UI CFI'!$D$11</c:f>
              <c:strCache>
                <c:ptCount val="1"/>
                <c:pt idx="0">
                  <c:v>UI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'UI CFI'!$E$11:$K$11</c:f>
              <c:numCache>
                <c:formatCode>_(* #,##0.00_);_(* \(#,##0.00\);_(* "-"??_);_(@_)</c:formatCode>
                <c:ptCount val="7"/>
                <c:pt idx="0">
                  <c:v>0.61299999999999999</c:v>
                </c:pt>
                <c:pt idx="1">
                  <c:v>0.45700000000000002</c:v>
                </c:pt>
                <c:pt idx="2">
                  <c:v>0.52900000000000003</c:v>
                </c:pt>
                <c:pt idx="3">
                  <c:v>0.57999999999999996</c:v>
                </c:pt>
                <c:pt idx="4">
                  <c:v>0.28100000000000003</c:v>
                </c:pt>
                <c:pt idx="5">
                  <c:v>0.13200000000000001</c:v>
                </c:pt>
                <c:pt idx="6">
                  <c:v>9.2999999999999999E-2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A-4B32-9BA9-E07DF00B5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64032"/>
        <c:axId val="325264424"/>
      </c:barChart>
      <c:lineChart>
        <c:grouping val="standard"/>
        <c:varyColors val="0"/>
        <c:ser>
          <c:idx val="1"/>
          <c:order val="1"/>
          <c:tx>
            <c:strRef>
              <c:f>'UI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'UI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'UI CFI'!$J$85:$P$85</c:f>
              <c:numCache>
                <c:formatCode>General</c:formatCode>
                <c:ptCount val="7"/>
                <c:pt idx="0">
                  <c:v>1.25</c:v>
                </c:pt>
                <c:pt idx="1">
                  <c:v>1.25</c:v>
                </c:pt>
                <c:pt idx="2">
                  <c:v>1.25</c:v>
                </c:pt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A-4B32-9BA9-E07DF00B5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64032"/>
        <c:axId val="325264424"/>
      </c:lineChart>
      <c:catAx>
        <c:axId val="32526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5264424"/>
        <c:crosses val="autoZero"/>
        <c:auto val="1"/>
        <c:lblAlgn val="ctr"/>
        <c:lblOffset val="100"/>
        <c:noMultiLvlLbl val="0"/>
      </c:catAx>
      <c:valAx>
        <c:axId val="325264424"/>
        <c:scaling>
          <c:orientation val="minMax"/>
          <c:max val="2.5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3252640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UI</a:t>
            </a:r>
            <a:r>
              <a:rPr lang="en-US" baseline="0"/>
              <a:t> </a:t>
            </a:r>
            <a:r>
              <a:rPr lang="en-US"/>
              <a:t>Consolidated Financial Index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'UI CFI'!$D$12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'UI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'UI CFI'!$E$12:$K$12</c:f>
              <c:numCache>
                <c:formatCode>_(* #,##0.00_);_(* \(#,##0.00\);_(* "-"??_);_(@_)</c:formatCode>
                <c:ptCount val="7"/>
                <c:pt idx="0">
                  <c:v>3.84</c:v>
                </c:pt>
                <c:pt idx="1">
                  <c:v>2.31</c:v>
                </c:pt>
                <c:pt idx="2">
                  <c:v>2.48</c:v>
                </c:pt>
                <c:pt idx="3">
                  <c:v>2.2400000000000002</c:v>
                </c:pt>
                <c:pt idx="4">
                  <c:v>-0.16</c:v>
                </c:pt>
                <c:pt idx="5">
                  <c:v>0.17</c:v>
                </c:pt>
                <c:pt idx="6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5-402E-BCF8-F4167D0311F2}"/>
            </c:ext>
          </c:extLst>
        </c:ser>
        <c:ser>
          <c:idx val="2"/>
          <c:order val="2"/>
          <c:tx>
            <c:strRef>
              <c:f>'UI CFI'!$D$13</c:f>
              <c:strCache>
                <c:ptCount val="1"/>
                <c:pt idx="0">
                  <c:v>UI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'UI CFI'!$E$13:$K$13</c:f>
              <c:numCache>
                <c:formatCode>_(* #,##0.00_);_(* \(#,##0.00\);_(* "-"??_);_(@_)</c:formatCode>
                <c:ptCount val="7"/>
                <c:pt idx="0">
                  <c:v>2.42</c:v>
                </c:pt>
                <c:pt idx="1">
                  <c:v>1.63</c:v>
                </c:pt>
                <c:pt idx="2">
                  <c:v>2.16</c:v>
                </c:pt>
                <c:pt idx="3">
                  <c:v>1.17</c:v>
                </c:pt>
                <c:pt idx="4">
                  <c:v>-1.96</c:v>
                </c:pt>
                <c:pt idx="5">
                  <c:v>-1.26</c:v>
                </c:pt>
                <c:pt idx="6">
                  <c:v>-0.09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F5-402E-BCF8-F4167D031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65600"/>
        <c:axId val="325265992"/>
      </c:barChart>
      <c:lineChart>
        <c:grouping val="standard"/>
        <c:varyColors val="0"/>
        <c:ser>
          <c:idx val="1"/>
          <c:order val="1"/>
          <c:tx>
            <c:strRef>
              <c:f>'UI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'UI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'UI CFI'!$B$86:$I$86</c:f>
              <c:numCache>
                <c:formatCode>0.0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5-402E-BCF8-F4167D031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65600"/>
        <c:axId val="325265992"/>
      </c:lineChart>
      <c:catAx>
        <c:axId val="3252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5265992"/>
        <c:crosses val="autoZero"/>
        <c:auto val="1"/>
        <c:lblAlgn val="ctr"/>
        <c:lblOffset val="100"/>
        <c:noMultiLvlLbl val="0"/>
      </c:catAx>
      <c:valAx>
        <c:axId val="325265992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3252656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27237077812955"/>
          <c:y val="0.22997287493436869"/>
          <c:w val="0.46245103354152423"/>
          <c:h val="0.6219056487664999"/>
        </c:manualLayout>
      </c:layout>
      <c:radarChart>
        <c:radarStyle val="filled"/>
        <c:varyColors val="0"/>
        <c:ser>
          <c:idx val="0"/>
          <c:order val="0"/>
          <c:tx>
            <c:strRef>
              <c:f>'CFI Graph Data'!$D$19</c:f>
              <c:strCache>
                <c:ptCount val="1"/>
                <c:pt idx="0">
                  <c:v>Outer Box</c:v>
                </c:pt>
              </c:strCache>
            </c:strRef>
          </c:tx>
          <c:spPr>
            <a:noFill/>
            <a:ln w="38100">
              <a:solidFill>
                <a:srgbClr val="808080"/>
              </a:solidFill>
              <a:prstDash val="solid"/>
            </a:ln>
          </c:spPr>
          <c:dLbls>
            <c:dLbl>
              <c:idx val="0"/>
              <c:layout>
                <c:manualLayout>
                  <c:x val="4.0300816376052276E-2"/>
                  <c:y val="6.4261916885329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A7-4977-B860-2026F1017EFD}"/>
                </c:ext>
              </c:extLst>
            </c:dLbl>
            <c:dLbl>
              <c:idx val="1"/>
              <c:layout>
                <c:manualLayout>
                  <c:x val="-5.2700616010316094E-2"/>
                  <c:y val="4.5159174506520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7-4977-B860-2026F1017EFD}"/>
                </c:ext>
              </c:extLst>
            </c:dLbl>
            <c:dLbl>
              <c:idx val="2"/>
              <c:layout>
                <c:manualLayout>
                  <c:x val="-4.0570162609612666E-2"/>
                  <c:y val="-7.9206926149575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A7-4977-B860-2026F1017EFD}"/>
                </c:ext>
              </c:extLst>
            </c:dLbl>
            <c:dLbl>
              <c:idx val="3"/>
              <c:layout>
                <c:manualLayout>
                  <c:x val="5.8652114314113914E-2"/>
                  <c:y val="-5.4256219422028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A7-4977-B860-2026F1017EF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'CFI Graph Data'!$B$20:$B$23</c:f>
              <c:strCache>
                <c:ptCount val="4"/>
                <c:pt idx="0">
                  <c:v>PRIMARY RESERVE RATIO</c:v>
                </c:pt>
                <c:pt idx="1">
                  <c:v>NET OP. REVENUES RATIO</c:v>
                </c:pt>
                <c:pt idx="2">
                  <c:v>VIABILITY RATIO</c:v>
                </c:pt>
                <c:pt idx="3">
                  <c:v>RETURN ON NET ASSETS RATIO</c:v>
                </c:pt>
              </c:strCache>
            </c:strRef>
          </c:cat>
          <c:val>
            <c:numRef>
              <c:f>'CFI Graph Data'!$D$20:$D$23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A7-4977-B860-2026F1017EFD}"/>
            </c:ext>
          </c:extLst>
        </c:ser>
        <c:ser>
          <c:idx val="1"/>
          <c:order val="1"/>
          <c:tx>
            <c:strRef>
              <c:f>'CFI Graph Data'!$E$19</c:f>
              <c:strCache>
                <c:ptCount val="1"/>
                <c:pt idx="0">
                  <c:v>Inner Box</c:v>
                </c:pt>
              </c:strCache>
            </c:strRef>
          </c:tx>
          <c:spPr>
            <a:noFill/>
            <a:ln w="38100">
              <a:solidFill>
                <a:srgbClr val="808080"/>
              </a:solidFill>
              <a:prstDash val="solid"/>
            </a:ln>
          </c:spPr>
          <c:cat>
            <c:strRef>
              <c:f>'CFI Graph Data'!$B$20:$B$23</c:f>
              <c:strCache>
                <c:ptCount val="4"/>
                <c:pt idx="0">
                  <c:v>PRIMARY RESERVE RATIO</c:v>
                </c:pt>
                <c:pt idx="1">
                  <c:v>NET OP. REVENUES RATIO</c:v>
                </c:pt>
                <c:pt idx="2">
                  <c:v>VIABILITY RATIO</c:v>
                </c:pt>
                <c:pt idx="3">
                  <c:v>RETURN ON NET ASSETS RATIO</c:v>
                </c:pt>
              </c:strCache>
            </c:strRef>
          </c:cat>
          <c:val>
            <c:numRef>
              <c:f>'CFI Graph Data'!$E$20:$E$23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A7-4977-B860-2026F1017EFD}"/>
            </c:ext>
          </c:extLst>
        </c:ser>
        <c:ser>
          <c:idx val="2"/>
          <c:order val="2"/>
          <c:tx>
            <c:strRef>
              <c:f>'CFI Graph Data'!$G$19</c:f>
              <c:strCache>
                <c:ptCount val="1"/>
                <c:pt idx="0">
                  <c:v>STRENGTH FACTOR</c:v>
                </c:pt>
              </c:strCache>
            </c:strRef>
          </c:tx>
          <c:spPr>
            <a:noFill/>
            <a:ln w="25400">
              <a:solidFill>
                <a:srgbClr val="333399"/>
              </a:solidFill>
              <a:prstDash val="solid"/>
            </a:ln>
          </c:spPr>
          <c:dLbls>
            <c:dLbl>
              <c:idx val="0"/>
              <c:layout>
                <c:manualLayout>
                  <c:x val="3.2773584848920546E-2"/>
                  <c:y val="3.878588614184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A7-4977-B860-2026F1017EFD}"/>
                </c:ext>
              </c:extLst>
            </c:dLbl>
            <c:dLbl>
              <c:idx val="1"/>
              <c:layout>
                <c:manualLayout>
                  <c:x val="-1.5125200526873652E-2"/>
                  <c:y val="-2.591953782235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A7-4977-B860-2026F1017EFD}"/>
                </c:ext>
              </c:extLst>
            </c:dLbl>
            <c:dLbl>
              <c:idx val="2"/>
              <c:layout>
                <c:manualLayout>
                  <c:x val="-2.7879649390328411E-2"/>
                  <c:y val="-4.5813001766151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A7-4977-B860-2026F1017EFD}"/>
                </c:ext>
              </c:extLst>
            </c:dLbl>
            <c:dLbl>
              <c:idx val="3"/>
              <c:layout>
                <c:manualLayout>
                  <c:x val="1.7102373978467349E-2"/>
                  <c:y val="-2.3970216372778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A7-4977-B860-2026F1017EF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'CFI Graph Data'!$B$20:$B$23</c:f>
              <c:strCache>
                <c:ptCount val="4"/>
                <c:pt idx="0">
                  <c:v>PRIMARY RESERVE RATIO</c:v>
                </c:pt>
                <c:pt idx="1">
                  <c:v>NET OP. REVENUES RATIO</c:v>
                </c:pt>
                <c:pt idx="2">
                  <c:v>VIABILITY RATIO</c:v>
                </c:pt>
                <c:pt idx="3">
                  <c:v>RETURN ON NET ASSETS RATIO</c:v>
                </c:pt>
              </c:strCache>
            </c:strRef>
          </c:cat>
          <c:val>
            <c:numRef>
              <c:f>'CFI Graph Data'!$G$20:$G$23</c:f>
              <c:numCache>
                <c:formatCode>0.00</c:formatCode>
                <c:ptCount val="4"/>
                <c:pt idx="0">
                  <c:v>1.5789473684210524</c:v>
                </c:pt>
                <c:pt idx="1">
                  <c:v>-3.4285714285714284</c:v>
                </c:pt>
                <c:pt idx="2">
                  <c:v>1.2230215827338131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A7-4977-B860-2026F1017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942752"/>
        <c:axId val="319943144"/>
      </c:radarChart>
      <c:catAx>
        <c:axId val="319942752"/>
        <c:scaling>
          <c:orientation val="minMax"/>
        </c:scaling>
        <c:delete val="0"/>
        <c:axPos val="b"/>
        <c:majorGridlines>
          <c:spPr>
            <a:ln w="254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9943144"/>
        <c:crosses val="autoZero"/>
        <c:auto val="0"/>
        <c:lblAlgn val="ctr"/>
        <c:lblOffset val="100"/>
        <c:noMultiLvlLbl val="0"/>
      </c:catAx>
      <c:valAx>
        <c:axId val="319943144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one"/>
        <c:spPr>
          <a:ln w="25400">
            <a:solidFill>
              <a:srgbClr val="000000"/>
            </a:solidFill>
            <a:prstDash val="solid"/>
          </a:ln>
        </c:spPr>
        <c:crossAx val="319942752"/>
        <c:crosses val="autoZero"/>
        <c:crossBetween val="between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89" r="0.75000000000000289" t="1" header="0.5" footer="0.5"/>
    <c:pageSetup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University of Idaho</a:t>
            </a:r>
          </a:p>
          <a:p>
            <a:pPr>
              <a:defRPr/>
            </a:pPr>
            <a:r>
              <a:rPr lang="en-US"/>
              <a:t>Debt</a:t>
            </a:r>
            <a:r>
              <a:rPr lang="en-US" baseline="0"/>
              <a:t> Burden Ratio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294946124614189"/>
          <c:y val="0.28847851288701931"/>
          <c:w val="0.72705053875385806"/>
          <c:h val="0.40923622614370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'UI DebtFac'!$C$4</c:f>
              <c:strCache>
                <c:ptCount val="1"/>
                <c:pt idx="0">
                  <c:v>Debt Burden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'UI DebtFac'!$D$3:$K$3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'UI DebtFac'!$D$4:$K$4</c:f>
              <c:numCache>
                <c:formatCode>0.00%</c:formatCode>
                <c:ptCount val="7"/>
                <c:pt idx="0">
                  <c:v>3.8699999999999998E-2</c:v>
                </c:pt>
                <c:pt idx="1">
                  <c:v>3.9600000000000003E-2</c:v>
                </c:pt>
                <c:pt idx="2">
                  <c:v>3.7999999999999999E-2</c:v>
                </c:pt>
                <c:pt idx="3">
                  <c:v>3.6200000000000003E-2</c:v>
                </c:pt>
                <c:pt idx="4">
                  <c:v>3.4099999999999998E-2</c:v>
                </c:pt>
                <c:pt idx="5">
                  <c:v>3.3099999999999997E-2</c:v>
                </c:pt>
                <c:pt idx="6">
                  <c:v>3.2000000000000001E-2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4-4F58-ABE5-725C04C63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87960"/>
        <c:axId val="251104024"/>
      </c:barChart>
      <c:lineChart>
        <c:grouping val="standard"/>
        <c:varyColors val="0"/>
        <c:ser>
          <c:idx val="1"/>
          <c:order val="1"/>
          <c:tx>
            <c:strRef>
              <c:f>'UI DebtFac'!$L$3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'UI DebtFac'!$B$107:$I$107</c:f>
              <c:numCache>
                <c:formatCode>0.00%</c:formatCode>
                <c:ptCount val="7"/>
                <c:pt idx="0">
                  <c:v>0.08</c:v>
                </c:pt>
                <c:pt idx="1">
                  <c:v>0.08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4-4F58-ABE5-725C04C63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87960"/>
        <c:axId val="251104024"/>
      </c:lineChart>
      <c:catAx>
        <c:axId val="14738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1104024"/>
        <c:crosses val="autoZero"/>
        <c:auto val="1"/>
        <c:lblAlgn val="ctr"/>
        <c:lblOffset val="100"/>
        <c:noMultiLvlLbl val="0"/>
      </c:catAx>
      <c:valAx>
        <c:axId val="251104024"/>
        <c:scaling>
          <c:orientation val="minMax"/>
        </c:scaling>
        <c:delete val="0"/>
        <c:axPos val="l"/>
        <c:majorGridlines/>
        <c:numFmt formatCode="0.00%" sourceLinked="0"/>
        <c:majorTickMark val="none"/>
        <c:minorTickMark val="none"/>
        <c:tickLblPos val="nextTo"/>
        <c:crossAx val="147387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 algn="ctr">
              <a:defRPr/>
            </a:pPr>
            <a:r>
              <a:rPr lang="en-US"/>
              <a:t>University of Idaho                                  Return on Net Assets</a:t>
            </a:r>
          </a:p>
        </c:rich>
      </c:tx>
      <c:layout>
        <c:manualLayout>
          <c:xMode val="edge"/>
          <c:yMode val="edge"/>
          <c:x val="0.28798402037981186"/>
          <c:y val="5.555555555555545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'UofI 3 year'!$A$5</c:f>
              <c:strCache>
                <c:ptCount val="1"/>
                <c:pt idx="0">
                  <c:v>             Return on Net Assets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A91-48FE-8506-87D21319B9E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A91-48FE-8506-87D21319B9E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'UofI 3 year'!$C$2:$E$2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'UofI 3 year'!$C$5:$E$5</c:f>
              <c:numCache>
                <c:formatCode>0.00%</c:formatCode>
                <c:ptCount val="3"/>
                <c:pt idx="0" formatCode="0%">
                  <c:v>0.11</c:v>
                </c:pt>
                <c:pt idx="1">
                  <c:v>7.706955499010798E-2</c:v>
                </c:pt>
                <c:pt idx="2">
                  <c:v>4.0822908603487858E-3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91-48FE-8506-87D21319B9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-100"/>
        <c:axId val="255359944"/>
        <c:axId val="255360336"/>
      </c:barChart>
      <c:catAx>
        <c:axId val="25535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5360336"/>
        <c:crosses val="autoZero"/>
        <c:auto val="1"/>
        <c:lblAlgn val="ctr"/>
        <c:lblOffset val="100"/>
        <c:noMultiLvlLbl val="0"/>
      </c:catAx>
      <c:valAx>
        <c:axId val="2553603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255359944"/>
        <c:crosses val="autoZero"/>
        <c:crossBetween val="between"/>
      </c:valAx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University of Idaho</a:t>
            </a:r>
            <a:endParaRPr lang="en-US"/>
          </a:p>
          <a:p>
            <a:pPr>
              <a:defRPr/>
            </a:pPr>
            <a:r>
              <a:rPr lang="en-US"/>
              <a:t>Life of Capital</a:t>
            </a:r>
            <a:r>
              <a:rPr lang="en-US" baseline="0"/>
              <a:t> Assets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'UI DebtFac'!$C$8</c:f>
              <c:strCache>
                <c:ptCount val="1"/>
                <c:pt idx="0">
                  <c:v>Life of Capital Assets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'UI DebtFac'!$D$3:$K$3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'UI DebtFac'!$D$8:$K$8</c:f>
              <c:numCache>
                <c:formatCode>_(* #,##0.00_);_(* \(#,##0.00\);_(* "-"??_);_(@_)</c:formatCode>
                <c:ptCount val="7"/>
                <c:pt idx="0">
                  <c:v>15.3</c:v>
                </c:pt>
                <c:pt idx="1">
                  <c:v>16.600000000000001</c:v>
                </c:pt>
                <c:pt idx="2">
                  <c:v>16.899999999999999</c:v>
                </c:pt>
                <c:pt idx="3">
                  <c:v>16.600000000000001</c:v>
                </c:pt>
                <c:pt idx="4">
                  <c:v>18.899999999999999</c:v>
                </c:pt>
                <c:pt idx="5">
                  <c:v>19.399999999999999</c:v>
                </c:pt>
                <c:pt idx="6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E-4750-8881-AF1F669B5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678864"/>
        <c:axId val="325679256"/>
      </c:barChart>
      <c:lineChart>
        <c:grouping val="standard"/>
        <c:varyColors val="0"/>
        <c:ser>
          <c:idx val="1"/>
          <c:order val="1"/>
          <c:tx>
            <c:strRef>
              <c:f>'UI DebtFac'!$L$3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'UI DebtFac'!$B$108:$I$108</c:f>
              <c:numCache>
                <c:formatCode>0.0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FE-4750-8881-AF1F669B5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678864"/>
        <c:axId val="325679256"/>
      </c:lineChart>
      <c:catAx>
        <c:axId val="32567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5679256"/>
        <c:crosses val="autoZero"/>
        <c:auto val="1"/>
        <c:lblAlgn val="ctr"/>
        <c:lblOffset val="100"/>
        <c:noMultiLvlLbl val="0"/>
      </c:catAx>
      <c:valAx>
        <c:axId val="325679256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325678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University of Idaho</a:t>
            </a:r>
          </a:p>
          <a:p>
            <a:pPr>
              <a:defRPr/>
            </a:pPr>
            <a:r>
              <a:rPr lang="en-US"/>
              <a:t>Debt</a:t>
            </a:r>
            <a:r>
              <a:rPr lang="en-US" baseline="0"/>
              <a:t> Coverage Ratio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294946124614189"/>
          <c:y val="0.28847851288701931"/>
          <c:w val="0.72705053875385806"/>
          <c:h val="0.40923622614370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'UI DebtFac'!$C$6</c:f>
              <c:strCache>
                <c:ptCount val="1"/>
                <c:pt idx="0">
                  <c:v>Debt Coverage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'UI DebtFac'!$D$3:$K$3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'UI DebtFac'!$E$6:$K$6</c:f>
              <c:numCache>
                <c:formatCode>_(* #,##0.00_);_(* \(#,##0.00\);_(* "-"??_);_(@_)</c:formatCode>
                <c:ptCount val="7"/>
                <c:pt idx="0">
                  <c:v>3.18</c:v>
                </c:pt>
                <c:pt idx="1">
                  <c:v>3.78</c:v>
                </c:pt>
                <c:pt idx="2">
                  <c:v>3.16</c:v>
                </c:pt>
                <c:pt idx="3">
                  <c:v>1.67</c:v>
                </c:pt>
                <c:pt idx="4">
                  <c:v>0.39</c:v>
                </c:pt>
                <c:pt idx="5">
                  <c:v>0.47</c:v>
                </c:pt>
                <c:pt idx="6">
                  <c:v>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1-40BE-BE36-6683DCECD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87960"/>
        <c:axId val="251104024"/>
      </c:barChart>
      <c:lineChart>
        <c:grouping val="standard"/>
        <c:varyColors val="0"/>
        <c:ser>
          <c:idx val="1"/>
          <c:order val="1"/>
          <c:tx>
            <c:strRef>
              <c:f>'UI DebtFac'!$L$3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'UI DebtFac'!$E$3:$K$3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'UI DebtFac'!$J$107:$P$107</c:f>
              <c:numCache>
                <c:formatCode>0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1-40BE-BE36-6683DCECD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87960"/>
        <c:axId val="251104024"/>
      </c:lineChart>
      <c:catAx>
        <c:axId val="14738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1104024"/>
        <c:crosses val="autoZero"/>
        <c:auto val="1"/>
        <c:lblAlgn val="ctr"/>
        <c:lblOffset val="100"/>
        <c:noMultiLvlLbl val="0"/>
      </c:catAx>
      <c:valAx>
        <c:axId val="251104024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147387960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Lewis-Clark</a:t>
            </a:r>
            <a:r>
              <a:rPr lang="en-US" baseline="0"/>
              <a:t> State College</a:t>
            </a:r>
            <a:endParaRPr lang="en-US"/>
          </a:p>
          <a:p>
            <a:pPr>
              <a:defRPr/>
            </a:pPr>
            <a:r>
              <a:rPr lang="en-US"/>
              <a:t>Primary Reserve</a:t>
            </a:r>
          </a:p>
        </c:rich>
      </c:tx>
      <c:layout>
        <c:manualLayout>
          <c:xMode val="edge"/>
          <c:yMode val="edge"/>
          <c:x val="0.26302753792245021"/>
          <c:y val="3.10432342510584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294946124614189"/>
          <c:y val="0.28847851288701931"/>
          <c:w val="0.72705053875385806"/>
          <c:h val="0.40923622614370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'LCSC CFI'!$D$4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'LCSC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'LCSC CFI'!$E$4:$K$4</c:f>
              <c:numCache>
                <c:formatCode>_(* #,##0.00_);_(* \(#,##0.00\);_(* "-"??_);_(@_)</c:formatCode>
                <c:ptCount val="7"/>
                <c:pt idx="0">
                  <c:v>0.69</c:v>
                </c:pt>
                <c:pt idx="1">
                  <c:v>0.63</c:v>
                </c:pt>
                <c:pt idx="2">
                  <c:v>0.57399999999999995</c:v>
                </c:pt>
                <c:pt idx="3">
                  <c:v>0.56000000000000005</c:v>
                </c:pt>
                <c:pt idx="4">
                  <c:v>0.495</c:v>
                </c:pt>
                <c:pt idx="5">
                  <c:v>0.53600000000000003</c:v>
                </c:pt>
                <c:pt idx="6">
                  <c:v>0.501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B-43F7-AE08-3A6DD83B537C}"/>
            </c:ext>
          </c:extLst>
        </c:ser>
        <c:ser>
          <c:idx val="2"/>
          <c:order val="2"/>
          <c:tx>
            <c:strRef>
              <c:f>'LCSC CFI'!$D$5</c:f>
              <c:strCache>
                <c:ptCount val="1"/>
                <c:pt idx="0">
                  <c:v>LCSC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'LCSC CFI'!$E$5:$K$5</c:f>
              <c:numCache>
                <c:formatCode>_(* #,##0.00_);_(* \(#,##0.00\);_(* "-"??_);_(@_)</c:formatCode>
                <c:ptCount val="7"/>
                <c:pt idx="0">
                  <c:v>0.62</c:v>
                </c:pt>
                <c:pt idx="1">
                  <c:v>0.56000000000000005</c:v>
                </c:pt>
                <c:pt idx="2">
                  <c:v>0.52</c:v>
                </c:pt>
                <c:pt idx="3">
                  <c:v>0.49</c:v>
                </c:pt>
                <c:pt idx="4">
                  <c:v>0.38</c:v>
                </c:pt>
                <c:pt idx="5">
                  <c:v>0.41</c:v>
                </c:pt>
                <c:pt idx="6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B-43F7-AE08-3A6DD83B5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943928"/>
        <c:axId val="319944320"/>
      </c:barChart>
      <c:lineChart>
        <c:grouping val="standard"/>
        <c:varyColors val="0"/>
        <c:ser>
          <c:idx val="1"/>
          <c:order val="1"/>
          <c:tx>
            <c:strRef>
              <c:f>'LCSC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'LCSC CFI'!$B$85:$I$85</c:f>
              <c:numCache>
                <c:formatCode>General</c:formatCode>
                <c:ptCount val="7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3B-43F7-AE08-3A6DD83B5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43928"/>
        <c:axId val="319944320"/>
      </c:lineChart>
      <c:catAx>
        <c:axId val="319943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19944320"/>
        <c:crosses val="autoZero"/>
        <c:auto val="1"/>
        <c:lblAlgn val="ctr"/>
        <c:lblOffset val="100"/>
        <c:noMultiLvlLbl val="0"/>
      </c:catAx>
      <c:valAx>
        <c:axId val="319944320"/>
        <c:scaling>
          <c:orientation val="minMax"/>
          <c:max val="0.60000000000000009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3199439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Lewis-Clark State College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Operating Revenues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'LCSC CFI'!$D$6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'LCSC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'LCSC CFI'!$E$6:$K$6</c:f>
              <c:numCache>
                <c:formatCode>0.00%</c:formatCode>
                <c:ptCount val="7"/>
                <c:pt idx="0">
                  <c:v>4.2000000000000003E-2</c:v>
                </c:pt>
                <c:pt idx="1">
                  <c:v>1.4999999999999999E-2</c:v>
                </c:pt>
                <c:pt idx="2">
                  <c:v>-1.0999999999999999E-2</c:v>
                </c:pt>
                <c:pt idx="3">
                  <c:v>0.02</c:v>
                </c:pt>
                <c:pt idx="4">
                  <c:v>-2.6200000000000001E-2</c:v>
                </c:pt>
                <c:pt idx="5">
                  <c:v>-1.54E-2</c:v>
                </c:pt>
                <c:pt idx="6">
                  <c:v>8.3299999999999999E-2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0-4694-A37B-C4C55E44A293}"/>
            </c:ext>
          </c:extLst>
        </c:ser>
        <c:ser>
          <c:idx val="2"/>
          <c:order val="2"/>
          <c:tx>
            <c:strRef>
              <c:f>'LCSC CFI'!$D$7</c:f>
              <c:strCache>
                <c:ptCount val="1"/>
                <c:pt idx="0">
                  <c:v>LCSC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'LCSC CFI'!$E$7:$K$7</c:f>
              <c:numCache>
                <c:formatCode>0.00%</c:formatCode>
                <c:ptCount val="7"/>
                <c:pt idx="0">
                  <c:v>0.04</c:v>
                </c:pt>
                <c:pt idx="1">
                  <c:v>1.4999999999999999E-2</c:v>
                </c:pt>
                <c:pt idx="2">
                  <c:v>-0.01</c:v>
                </c:pt>
                <c:pt idx="3">
                  <c:v>0.02</c:v>
                </c:pt>
                <c:pt idx="4">
                  <c:v>-2.69E-2</c:v>
                </c:pt>
                <c:pt idx="5">
                  <c:v>-1.6299999999999999E-2</c:v>
                </c:pt>
                <c:pt idx="6">
                  <c:v>8.9300000000000004E-2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0-4694-A37B-C4C55E44A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945496"/>
        <c:axId val="319945888"/>
      </c:barChart>
      <c:lineChart>
        <c:grouping val="standard"/>
        <c:varyColors val="0"/>
        <c:ser>
          <c:idx val="1"/>
          <c:order val="1"/>
          <c:tx>
            <c:strRef>
              <c:f>'LCSC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'LCSC CFI'!$J$85:$P$85</c:f>
              <c:numCache>
                <c:formatCode>0%</c:formatCode>
                <c:ptCount val="7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50-4694-A37B-C4C55E44A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45496"/>
        <c:axId val="319945888"/>
      </c:lineChart>
      <c:catAx>
        <c:axId val="31994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19945888"/>
        <c:crosses val="autoZero"/>
        <c:auto val="1"/>
        <c:lblAlgn val="ctr"/>
        <c:lblOffset val="100"/>
        <c:noMultiLvlLbl val="0"/>
      </c:catAx>
      <c:valAx>
        <c:axId val="31994588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319945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Lewis-Clark State College</a:t>
            </a:r>
            <a:endParaRPr lang="en-US"/>
          </a:p>
          <a:p>
            <a:pPr>
              <a:defRPr/>
            </a:pPr>
            <a:r>
              <a:rPr lang="en-US"/>
              <a:t>Return on Net Position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'LCSC CFI'!$D$8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'LCSC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'LCSC CFI'!$E$8:$K$8</c:f>
              <c:numCache>
                <c:formatCode>0.00%</c:formatCode>
                <c:ptCount val="7"/>
                <c:pt idx="0">
                  <c:v>8.1299999999999997E-2</c:v>
                </c:pt>
                <c:pt idx="1">
                  <c:v>0.02</c:v>
                </c:pt>
                <c:pt idx="2">
                  <c:v>5.1889999999999999E-2</c:v>
                </c:pt>
                <c:pt idx="3">
                  <c:v>3.5999999999999997E-2</c:v>
                </c:pt>
                <c:pt idx="4">
                  <c:v>-1.1999999999999999E-3</c:v>
                </c:pt>
                <c:pt idx="5">
                  <c:v>2.5999999999999999E-3</c:v>
                </c:pt>
                <c:pt idx="6">
                  <c:v>4.7800000000000002E-2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A-4BA5-882B-EA919BBB0678}"/>
            </c:ext>
          </c:extLst>
        </c:ser>
        <c:ser>
          <c:idx val="2"/>
          <c:order val="2"/>
          <c:tx>
            <c:strRef>
              <c:f>'LCSC CFI'!$D$9</c:f>
              <c:strCache>
                <c:ptCount val="1"/>
                <c:pt idx="0">
                  <c:v>LCSC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'LCSC CFI'!$E$9:$K$9</c:f>
              <c:numCache>
                <c:formatCode>0.00%</c:formatCode>
                <c:ptCount val="7"/>
                <c:pt idx="0">
                  <c:v>6.9000000000000006E-2</c:v>
                </c:pt>
                <c:pt idx="1">
                  <c:v>1.9E-2</c:v>
                </c:pt>
                <c:pt idx="2">
                  <c:v>5.7000000000000002E-2</c:v>
                </c:pt>
                <c:pt idx="3">
                  <c:v>2.7E-2</c:v>
                </c:pt>
                <c:pt idx="4">
                  <c:v>-4.9299999999999997E-2</c:v>
                </c:pt>
                <c:pt idx="5">
                  <c:v>-8.5000000000000006E-3</c:v>
                </c:pt>
                <c:pt idx="6">
                  <c:v>7.9100000000000004E-2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A-4BA5-882B-EA919BBB0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899368"/>
        <c:axId val="256899760"/>
      </c:barChart>
      <c:lineChart>
        <c:grouping val="standard"/>
        <c:varyColors val="0"/>
        <c:ser>
          <c:idx val="1"/>
          <c:order val="1"/>
          <c:tx>
            <c:strRef>
              <c:f>'LCSC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'LCSC CFI'!$B$86:$I$86</c:f>
              <c:numCache>
                <c:formatCode>0%</c:formatCode>
                <c:ptCount val="7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9A-4BA5-882B-EA919BBB0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899368"/>
        <c:axId val="256899760"/>
      </c:lineChart>
      <c:catAx>
        <c:axId val="256899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6899760"/>
        <c:crosses val="autoZero"/>
        <c:auto val="1"/>
        <c:lblAlgn val="ctr"/>
        <c:lblOffset val="100"/>
        <c:noMultiLvlLbl val="0"/>
      </c:catAx>
      <c:valAx>
        <c:axId val="25689976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256899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Lewis-Clark State College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Viability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'LCSC CFI'!$D$10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'LCSC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'LCSC CFI'!$E$10:$K$10</c:f>
              <c:numCache>
                <c:formatCode>_(* #,##0.00_);_(* \(#,##0.00\);_(* "-"??_);_(@_)</c:formatCode>
                <c:ptCount val="7"/>
                <c:pt idx="0">
                  <c:v>8.41</c:v>
                </c:pt>
                <c:pt idx="1">
                  <c:v>10.210000000000001</c:v>
                </c:pt>
                <c:pt idx="2">
                  <c:v>17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E-433E-BC7B-016E236B95BE}"/>
            </c:ext>
          </c:extLst>
        </c:ser>
        <c:ser>
          <c:idx val="2"/>
          <c:order val="2"/>
          <c:tx>
            <c:strRef>
              <c:f>'LCSC CFI'!$D$11</c:f>
              <c:strCache>
                <c:ptCount val="1"/>
                <c:pt idx="0">
                  <c:v>LCSC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'LCSC CFI'!$E$11:$K$11</c:f>
              <c:numCache>
                <c:formatCode>_(* #,##0.00_);_(* \(#,##0.00\);_(* "-"??_);_(@_)</c:formatCode>
                <c:ptCount val="7"/>
                <c:pt idx="0">
                  <c:v>7.53</c:v>
                </c:pt>
                <c:pt idx="1">
                  <c:v>9.0399999999999991</c:v>
                </c:pt>
                <c:pt idx="2">
                  <c:v>15.17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FE-433E-BC7B-016E236B9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900936"/>
        <c:axId val="256901328"/>
      </c:barChart>
      <c:lineChart>
        <c:grouping val="standard"/>
        <c:varyColors val="0"/>
        <c:ser>
          <c:idx val="1"/>
          <c:order val="1"/>
          <c:tx>
            <c:strRef>
              <c:f>'LCSC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'LCSC CFI'!$J$86:$P$86</c:f>
              <c:numCache>
                <c:formatCode>General</c:formatCode>
                <c:ptCount val="7"/>
                <c:pt idx="0">
                  <c:v>1.25</c:v>
                </c:pt>
                <c:pt idx="1">
                  <c:v>1.25</c:v>
                </c:pt>
                <c:pt idx="2">
                  <c:v>1.25</c:v>
                </c:pt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FE-433E-BC7B-016E236B9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00936"/>
        <c:axId val="256901328"/>
      </c:lineChart>
      <c:catAx>
        <c:axId val="25690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6901328"/>
        <c:crosses val="autoZero"/>
        <c:auto val="1"/>
        <c:lblAlgn val="ctr"/>
        <c:lblOffset val="100"/>
        <c:noMultiLvlLbl val="0"/>
      </c:catAx>
      <c:valAx>
        <c:axId val="256901328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2569009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LCSC</a:t>
            </a:r>
            <a:r>
              <a:rPr lang="en-US" baseline="0"/>
              <a:t> </a:t>
            </a:r>
            <a:r>
              <a:rPr lang="en-US"/>
              <a:t>Consolidated Financial Index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'LCSC CFI'!$D$12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'LCSC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'LCSC CFI'!$E$12:$K$12</c:f>
              <c:numCache>
                <c:formatCode>_(* #,##0.00_);_(* \(#,##0.00\);_(* "-"??_);_(@_)</c:formatCode>
                <c:ptCount val="7"/>
                <c:pt idx="0">
                  <c:v>10.29</c:v>
                </c:pt>
                <c:pt idx="1">
                  <c:v>10.64</c:v>
                </c:pt>
                <c:pt idx="2">
                  <c:v>16.14</c:v>
                </c:pt>
                <c:pt idx="3">
                  <c:v>5.61</c:v>
                </c:pt>
                <c:pt idx="4">
                  <c:v>4.42</c:v>
                </c:pt>
                <c:pt idx="5">
                  <c:v>4.72</c:v>
                </c:pt>
                <c:pt idx="6">
                  <c:v>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3-4D7E-BEEC-9E99CAA50D28}"/>
            </c:ext>
          </c:extLst>
        </c:ser>
        <c:ser>
          <c:idx val="2"/>
          <c:order val="2"/>
          <c:tx>
            <c:strRef>
              <c:f>'LCSC CFI'!$D$13</c:f>
              <c:strCache>
                <c:ptCount val="1"/>
                <c:pt idx="0">
                  <c:v>LCSC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'LCSC CFI'!$E$13:$K$13</c:f>
              <c:numCache>
                <c:formatCode>_(* #,##0.00_);_(* \(#,##0.00\);_(* "-"??_);_(@_)</c:formatCode>
                <c:ptCount val="7"/>
                <c:pt idx="0">
                  <c:v>9.2200000000000006</c:v>
                </c:pt>
                <c:pt idx="1">
                  <c:v>9.48</c:v>
                </c:pt>
                <c:pt idx="2">
                  <c:v>14.53</c:v>
                </c:pt>
                <c:pt idx="3">
                  <c:v>5.36</c:v>
                </c:pt>
                <c:pt idx="4">
                  <c:v>3.61</c:v>
                </c:pt>
                <c:pt idx="5">
                  <c:v>4.25</c:v>
                </c:pt>
                <c:pt idx="6">
                  <c:v>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63-4D7E-BEEC-9E99CAA50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902504"/>
        <c:axId val="325497624"/>
      </c:barChart>
      <c:lineChart>
        <c:grouping val="standard"/>
        <c:varyColors val="0"/>
        <c:ser>
          <c:idx val="1"/>
          <c:order val="1"/>
          <c:tx>
            <c:strRef>
              <c:f>'LCSC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'LCSC CFI'!$B$87:$I$87</c:f>
              <c:numCache>
                <c:formatCode>0.0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63-4D7E-BEEC-9E99CAA50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02504"/>
        <c:axId val="325497624"/>
      </c:lineChart>
      <c:catAx>
        <c:axId val="25690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5497624"/>
        <c:crosses val="autoZero"/>
        <c:auto val="1"/>
        <c:lblAlgn val="ctr"/>
        <c:lblOffset val="100"/>
        <c:noMultiLvlLbl val="0"/>
      </c:catAx>
      <c:valAx>
        <c:axId val="325497624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2569025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27237077812955"/>
          <c:y val="0.22997287493436869"/>
          <c:w val="0.46245103354152423"/>
          <c:h val="0.6219056487664999"/>
        </c:manualLayout>
      </c:layout>
      <c:radarChart>
        <c:radarStyle val="filled"/>
        <c:varyColors val="0"/>
        <c:ser>
          <c:idx val="0"/>
          <c:order val="0"/>
          <c:tx>
            <c:strRef>
              <c:f>'CFI Graph Data'!$D$27</c:f>
              <c:strCache>
                <c:ptCount val="1"/>
                <c:pt idx="0">
                  <c:v>Outer Box</c:v>
                </c:pt>
              </c:strCache>
            </c:strRef>
          </c:tx>
          <c:spPr>
            <a:noFill/>
            <a:ln w="38100">
              <a:solidFill>
                <a:srgbClr val="808080"/>
              </a:solidFill>
              <a:prstDash val="solid"/>
            </a:ln>
          </c:spPr>
          <c:dLbls>
            <c:dLbl>
              <c:idx val="0"/>
              <c:layout>
                <c:manualLayout>
                  <c:x val="4.0300816376052276E-2"/>
                  <c:y val="6.4261916885329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9-4959-B062-3DD667947DB2}"/>
                </c:ext>
              </c:extLst>
            </c:dLbl>
            <c:dLbl>
              <c:idx val="1"/>
              <c:layout>
                <c:manualLayout>
                  <c:x val="-5.2700616010316094E-2"/>
                  <c:y val="4.5159174506520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9-4959-B062-3DD667947DB2}"/>
                </c:ext>
              </c:extLst>
            </c:dLbl>
            <c:dLbl>
              <c:idx val="2"/>
              <c:layout>
                <c:manualLayout>
                  <c:x val="-4.0570162609612666E-2"/>
                  <c:y val="-7.9206926149575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09-4959-B062-3DD667947DB2}"/>
                </c:ext>
              </c:extLst>
            </c:dLbl>
            <c:dLbl>
              <c:idx val="3"/>
              <c:layout>
                <c:manualLayout>
                  <c:x val="5.8652114314113914E-2"/>
                  <c:y val="-5.4256219422028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9-4959-B062-3DD667947DB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'CFI Graph Data'!$B$28:$B$31</c:f>
              <c:strCache>
                <c:ptCount val="4"/>
                <c:pt idx="0">
                  <c:v>PRIMARY RESERVE RATIO</c:v>
                </c:pt>
                <c:pt idx="1">
                  <c:v>NET OP. REVENUES RATIO</c:v>
                </c:pt>
                <c:pt idx="2">
                  <c:v>VIABILITY RATIO</c:v>
                </c:pt>
                <c:pt idx="3">
                  <c:v>RETURN ON NET ASSETS RATIO</c:v>
                </c:pt>
              </c:strCache>
            </c:strRef>
          </c:cat>
          <c:val>
            <c:numRef>
              <c:f>'CFI Graph Data'!$D$28:$D$31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9-4959-B062-3DD667947DB2}"/>
            </c:ext>
          </c:extLst>
        </c:ser>
        <c:ser>
          <c:idx val="1"/>
          <c:order val="1"/>
          <c:tx>
            <c:strRef>
              <c:f>'CFI Graph Data'!$E$27</c:f>
              <c:strCache>
                <c:ptCount val="1"/>
                <c:pt idx="0">
                  <c:v>Inner Box</c:v>
                </c:pt>
              </c:strCache>
            </c:strRef>
          </c:tx>
          <c:spPr>
            <a:noFill/>
            <a:ln w="38100">
              <a:solidFill>
                <a:srgbClr val="808080"/>
              </a:solidFill>
              <a:prstDash val="solid"/>
            </a:ln>
          </c:spPr>
          <c:cat>
            <c:strRef>
              <c:f>'CFI Graph Data'!$B$28:$B$31</c:f>
              <c:strCache>
                <c:ptCount val="4"/>
                <c:pt idx="0">
                  <c:v>PRIMARY RESERVE RATIO</c:v>
                </c:pt>
                <c:pt idx="1">
                  <c:v>NET OP. REVENUES RATIO</c:v>
                </c:pt>
                <c:pt idx="2">
                  <c:v>VIABILITY RATIO</c:v>
                </c:pt>
                <c:pt idx="3">
                  <c:v>RETURN ON NET ASSETS RATIO</c:v>
                </c:pt>
              </c:strCache>
            </c:strRef>
          </c:cat>
          <c:val>
            <c:numRef>
              <c:f>'CFI Graph Data'!$E$28:$E$31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9-4959-B062-3DD667947DB2}"/>
            </c:ext>
          </c:extLst>
        </c:ser>
        <c:ser>
          <c:idx val="2"/>
          <c:order val="2"/>
          <c:tx>
            <c:strRef>
              <c:f>'CFI Graph Data'!$G$27</c:f>
              <c:strCache>
                <c:ptCount val="1"/>
                <c:pt idx="0">
                  <c:v>STRENGTH FACTOR</c:v>
                </c:pt>
              </c:strCache>
            </c:strRef>
          </c:tx>
          <c:spPr>
            <a:noFill/>
            <a:ln w="25400">
              <a:solidFill>
                <a:srgbClr val="333399"/>
              </a:solidFill>
              <a:prstDash val="solid"/>
            </a:ln>
          </c:spPr>
          <c:dLbls>
            <c:dLbl>
              <c:idx val="0"/>
              <c:layout>
                <c:manualLayout>
                  <c:x val="3.2773584848920546E-2"/>
                  <c:y val="3.878588614184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104341341999433E-2"/>
                      <c:h val="7.25288587538673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809-4959-B062-3DD667947DB2}"/>
                </c:ext>
              </c:extLst>
            </c:dLbl>
            <c:dLbl>
              <c:idx val="1"/>
              <c:layout>
                <c:manualLayout>
                  <c:x val="-1.5125200526873652E-2"/>
                  <c:y val="-2.591953782235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"/>
                      <c:h val="0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809-4959-B062-3DD667947DB2}"/>
                </c:ext>
              </c:extLst>
            </c:dLbl>
            <c:dLbl>
              <c:idx val="2"/>
              <c:layout>
                <c:manualLayout>
                  <c:x val="-2.7879649390328411E-2"/>
                  <c:y val="-4.5813001766151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952072811740572E-2"/>
                      <c:h val="7.25288587538673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2809-4959-B062-3DD667947DB2}"/>
                </c:ext>
              </c:extLst>
            </c:dLbl>
            <c:dLbl>
              <c:idx val="3"/>
              <c:layout>
                <c:manualLayout>
                  <c:x val="1.7102373978467349E-2"/>
                  <c:y val="-2.3970216372778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104341341999433E-2"/>
                      <c:h val="7.25288587538673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809-4959-B062-3DD667947DB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overflow" horzOverflow="overflow" wrap="square">
                <a:no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'CFI Graph Data'!$B$28:$B$31</c:f>
              <c:strCache>
                <c:ptCount val="4"/>
                <c:pt idx="0">
                  <c:v>PRIMARY RESERVE RATIO</c:v>
                </c:pt>
                <c:pt idx="1">
                  <c:v>NET OP. REVENUES RATIO</c:v>
                </c:pt>
                <c:pt idx="2">
                  <c:v>VIABILITY RATIO</c:v>
                </c:pt>
                <c:pt idx="3">
                  <c:v>RETURN ON NET ASSETS RATIO</c:v>
                </c:pt>
              </c:strCache>
            </c:strRef>
          </c:cat>
          <c:val>
            <c:numRef>
              <c:f>'CFI Graph Data'!$G$28:$G$31</c:f>
              <c:numCache>
                <c:formatCode>0.00</c:formatCode>
                <c:ptCount val="4"/>
                <c:pt idx="0">
                  <c:v>3.7669172932330826</c:v>
                </c:pt>
                <c:pt idx="1">
                  <c:v>11.9</c:v>
                </c:pt>
                <c:pt idx="2">
                  <c:v>10</c:v>
                </c:pt>
                <c:pt idx="3">
                  <c:v>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9-4959-B062-3DD667947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498800"/>
        <c:axId val="325499192"/>
      </c:radarChart>
      <c:catAx>
        <c:axId val="325498800"/>
        <c:scaling>
          <c:orientation val="minMax"/>
        </c:scaling>
        <c:delete val="0"/>
        <c:axPos val="b"/>
        <c:majorGridlines>
          <c:spPr>
            <a:ln w="254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5499192"/>
        <c:crosses val="autoZero"/>
        <c:auto val="0"/>
        <c:lblAlgn val="ctr"/>
        <c:lblOffset val="100"/>
        <c:noMultiLvlLbl val="0"/>
      </c:catAx>
      <c:valAx>
        <c:axId val="325499192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one"/>
        <c:spPr>
          <a:ln w="25400">
            <a:solidFill>
              <a:srgbClr val="000000"/>
            </a:solidFill>
            <a:prstDash val="solid"/>
          </a:ln>
        </c:spPr>
        <c:crossAx val="325498800"/>
        <c:crosses val="autoZero"/>
        <c:crossBetween val="between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89" r="0.75000000000000289" t="1" header="0.5" footer="0.5"/>
    <c:pageSetup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Lewis-Clark State College</a:t>
            </a:r>
          </a:p>
          <a:p>
            <a:pPr>
              <a:defRPr/>
            </a:pPr>
            <a:r>
              <a:rPr lang="en-US"/>
              <a:t>Debt</a:t>
            </a:r>
            <a:r>
              <a:rPr lang="en-US" baseline="0"/>
              <a:t> Burden Ratio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294946124614189"/>
          <c:y val="0.28847851288701931"/>
          <c:w val="0.72705053875385806"/>
          <c:h val="0.40923622614370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'LCSC DebtFac'!$C$4</c:f>
              <c:strCache>
                <c:ptCount val="1"/>
                <c:pt idx="0">
                  <c:v>Debt Burden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'LCSC DebtFac'!$E$3:$K$3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'LCSC DebtFac'!$E$4:$K$4</c:f>
              <c:numCache>
                <c:formatCode>0.00%</c:formatCode>
                <c:ptCount val="7"/>
                <c:pt idx="0">
                  <c:v>3.2199999999999999E-2</c:v>
                </c:pt>
                <c:pt idx="1">
                  <c:v>2.1000000000000001E-2</c:v>
                </c:pt>
                <c:pt idx="2">
                  <c:v>2.75E-2</c:v>
                </c:pt>
                <c:pt idx="3">
                  <c:v>3.5400000000000001E-2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2-4DC2-B787-65DE1FF92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87960"/>
        <c:axId val="251104024"/>
      </c:barChart>
      <c:lineChart>
        <c:grouping val="standard"/>
        <c:varyColors val="0"/>
        <c:ser>
          <c:idx val="1"/>
          <c:order val="1"/>
          <c:tx>
            <c:strRef>
              <c:f>'LCSC DebtFac'!$L$3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'LCSC DebtFac'!$B$107:$I$107</c:f>
              <c:numCache>
                <c:formatCode>0.00%</c:formatCode>
                <c:ptCount val="7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32-4DC2-B787-65DE1FF92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87960"/>
        <c:axId val="251104024"/>
      </c:lineChart>
      <c:catAx>
        <c:axId val="14738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1104024"/>
        <c:crosses val="autoZero"/>
        <c:auto val="1"/>
        <c:lblAlgn val="ctr"/>
        <c:lblOffset val="100"/>
        <c:noMultiLvlLbl val="0"/>
      </c:catAx>
      <c:valAx>
        <c:axId val="251104024"/>
        <c:scaling>
          <c:orientation val="minMax"/>
        </c:scaling>
        <c:delete val="0"/>
        <c:axPos val="l"/>
        <c:majorGridlines/>
        <c:numFmt formatCode="0.00%" sourceLinked="0"/>
        <c:majorTickMark val="none"/>
        <c:minorTickMark val="none"/>
        <c:tickLblPos val="nextTo"/>
        <c:crossAx val="147387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Lewis-Clark State College</a:t>
            </a:r>
            <a:endParaRPr lang="en-US">
              <a:effectLst/>
            </a:endParaRPr>
          </a:p>
          <a:p>
            <a:pPr>
              <a:defRPr/>
            </a:pPr>
            <a:r>
              <a:rPr lang="en-US"/>
              <a:t>Life of Capital</a:t>
            </a:r>
            <a:r>
              <a:rPr lang="en-US" baseline="0"/>
              <a:t> Assets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'LCSC DebtFac'!$C$8</c:f>
              <c:strCache>
                <c:ptCount val="1"/>
                <c:pt idx="0">
                  <c:v>Life of Capital Assets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'LCSC DebtFac'!$E$3:$K$3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'LCSC DebtFac'!$E$8:$K$8</c:f>
              <c:numCache>
                <c:formatCode>_(* #,##0.00_);_(* \(#,##0.00\);_(* "-"??_);_(@_)</c:formatCode>
                <c:ptCount val="7"/>
                <c:pt idx="0">
                  <c:v>11.35</c:v>
                </c:pt>
                <c:pt idx="1">
                  <c:v>12.46</c:v>
                </c:pt>
                <c:pt idx="2">
                  <c:v>14.22</c:v>
                </c:pt>
                <c:pt idx="3">
                  <c:v>14.31</c:v>
                </c:pt>
                <c:pt idx="4">
                  <c:v>15</c:v>
                </c:pt>
                <c:pt idx="5">
                  <c:v>15.72</c:v>
                </c:pt>
                <c:pt idx="6">
                  <c:v>17.489999999999998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C-468A-9981-1768DECCA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678864"/>
        <c:axId val="325679256"/>
      </c:barChart>
      <c:lineChart>
        <c:grouping val="standard"/>
        <c:varyColors val="0"/>
        <c:ser>
          <c:idx val="1"/>
          <c:order val="1"/>
          <c:tx>
            <c:strRef>
              <c:f>'LCSC DebtFac'!$L$3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'LCSC DebtFac'!$B$108:$I$108</c:f>
              <c:numCache>
                <c:formatCode>0.0</c:formatCode>
                <c:ptCount val="7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9C-468A-9981-1768DECCA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678864"/>
        <c:axId val="325679256"/>
      </c:lineChart>
      <c:catAx>
        <c:axId val="32567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5679256"/>
        <c:crosses val="autoZero"/>
        <c:auto val="1"/>
        <c:lblAlgn val="ctr"/>
        <c:lblOffset val="100"/>
        <c:noMultiLvlLbl val="0"/>
      </c:catAx>
      <c:valAx>
        <c:axId val="325679256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325678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University of Idaho                                         Viability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'UofI 3 year'!$A$6</c:f>
              <c:strCache>
                <c:ptCount val="1"/>
                <c:pt idx="0">
                  <c:v>             Viability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AB0-4540-ADA4-6DAE9E4E270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AB0-4540-ADA4-6DAE9E4E270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'UofI 3 year'!$C$2:$E$2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'UofI 3 year'!$C$6:$E$6</c:f>
              <c:numCache>
                <c:formatCode>_(* #,##0.00_);_(* \(#,##0.00\);_(* "-"??_);_(@_)</c:formatCode>
                <c:ptCount val="3"/>
                <c:pt idx="0">
                  <c:v>0.62</c:v>
                </c:pt>
                <c:pt idx="1">
                  <c:v>0.91240734085182584</c:v>
                </c:pt>
                <c:pt idx="2">
                  <c:v>0.778345567808441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B0-4540-ADA4-6DAE9E4E27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-100"/>
        <c:axId val="251856200"/>
        <c:axId val="251858160"/>
      </c:barChart>
      <c:catAx>
        <c:axId val="25185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1858160"/>
        <c:crosses val="autoZero"/>
        <c:auto val="1"/>
        <c:lblAlgn val="ctr"/>
        <c:lblOffset val="100"/>
        <c:noMultiLvlLbl val="0"/>
      </c:catAx>
      <c:valAx>
        <c:axId val="25185816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251856200"/>
        <c:crosses val="autoZero"/>
        <c:crossBetween val="between"/>
      </c:valAx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Lewis-Clark State College</a:t>
            </a:r>
          </a:p>
          <a:p>
            <a:pPr>
              <a:defRPr/>
            </a:pPr>
            <a:r>
              <a:rPr lang="en-US"/>
              <a:t>Debt</a:t>
            </a:r>
            <a:r>
              <a:rPr lang="en-US" baseline="0"/>
              <a:t> Coverage Ratio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294946124614189"/>
          <c:y val="0.28847851288701931"/>
          <c:w val="0.72705053875385806"/>
          <c:h val="0.40923622614370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'LCSC DebtFac'!$C$6</c:f>
              <c:strCache>
                <c:ptCount val="1"/>
                <c:pt idx="0">
                  <c:v>Debt Coverage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'LCSC DebtFac'!$E$3:$K$3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'LCSC DebtFac'!$E$6:$K$6</c:f>
              <c:numCache>
                <c:formatCode>_(* #,##0.00_);_(* \(#,##0.00\);_(* "-"??_);_(@_)</c:formatCode>
                <c:ptCount val="7"/>
                <c:pt idx="0">
                  <c:v>3.43</c:v>
                </c:pt>
                <c:pt idx="1">
                  <c:v>3.78</c:v>
                </c:pt>
                <c:pt idx="2">
                  <c:v>1.56</c:v>
                </c:pt>
                <c:pt idx="3">
                  <c:v>2.1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7-4537-8205-37AAE410C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87960"/>
        <c:axId val="251104024"/>
      </c:barChart>
      <c:lineChart>
        <c:grouping val="standard"/>
        <c:varyColors val="0"/>
        <c:ser>
          <c:idx val="1"/>
          <c:order val="1"/>
          <c:tx>
            <c:strRef>
              <c:f>'LCSC DebtFac'!$L$3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'LCSC DebtFac'!$J$107:$P$107</c:f>
              <c:numCache>
                <c:formatCode>0.0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27-4537-8205-37AAE410C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87960"/>
        <c:axId val="251104024"/>
      </c:lineChart>
      <c:catAx>
        <c:axId val="14738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1104024"/>
        <c:crosses val="autoZero"/>
        <c:auto val="1"/>
        <c:lblAlgn val="ctr"/>
        <c:lblOffset val="100"/>
        <c:noMultiLvlLbl val="0"/>
      </c:catAx>
      <c:valAx>
        <c:axId val="251104024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147387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Boise State University</a:t>
            </a:r>
          </a:p>
          <a:p>
            <a:pPr>
              <a:defRPr/>
            </a:pPr>
            <a:r>
              <a:rPr lang="en-US"/>
              <a:t>Primary Reserve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294946124614189"/>
          <c:y val="0.28847851288701931"/>
          <c:w val="0.72705053875385806"/>
          <c:h val="0.40923622614370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'BSU CFI'!$D$4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'BSU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'BSU CFI'!$E$4:$K$4</c:f>
              <c:numCache>
                <c:formatCode>_(* #,##0.00_);_(* \(#,##0.00\);_(* "-"??_);_(@_)</c:formatCode>
                <c:ptCount val="7"/>
                <c:pt idx="0">
                  <c:v>0.51</c:v>
                </c:pt>
                <c:pt idx="1">
                  <c:v>0.45400000000000001</c:v>
                </c:pt>
                <c:pt idx="2">
                  <c:v>0.53</c:v>
                </c:pt>
                <c:pt idx="3">
                  <c:v>0.54</c:v>
                </c:pt>
                <c:pt idx="4">
                  <c:v>0.49859999999999999</c:v>
                </c:pt>
                <c:pt idx="5">
                  <c:v>0.48899999999999999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5-4C6E-BB4A-716AF2592FAE}"/>
            </c:ext>
          </c:extLst>
        </c:ser>
        <c:ser>
          <c:idx val="2"/>
          <c:order val="2"/>
          <c:tx>
            <c:strRef>
              <c:f>'BSU CFI'!$D$5</c:f>
              <c:strCache>
                <c:ptCount val="1"/>
                <c:pt idx="0">
                  <c:v>BSU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'BSU CFI'!$E$5:$K$5</c:f>
              <c:numCache>
                <c:formatCode>_(* #,##0.00_);_(* \(#,##0.00\);_(* "-"??_);_(@_)</c:formatCode>
                <c:ptCount val="7"/>
                <c:pt idx="0">
                  <c:v>0.33</c:v>
                </c:pt>
                <c:pt idx="1">
                  <c:v>0.30769999999999997</c:v>
                </c:pt>
                <c:pt idx="2">
                  <c:v>0.33</c:v>
                </c:pt>
                <c:pt idx="3">
                  <c:v>0.32900000000000001</c:v>
                </c:pt>
                <c:pt idx="4">
                  <c:v>0.32250000000000001</c:v>
                </c:pt>
                <c:pt idx="5">
                  <c:v>0.35149999999999998</c:v>
                </c:pt>
                <c:pt idx="6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5-4C6E-BB4A-716AF2592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87960"/>
        <c:axId val="251104024"/>
      </c:barChart>
      <c:lineChart>
        <c:grouping val="standard"/>
        <c:varyColors val="0"/>
        <c:ser>
          <c:idx val="1"/>
          <c:order val="1"/>
          <c:tx>
            <c:strRef>
              <c:f>'BSU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'BSU CFI'!$B$111:$I$111</c:f>
              <c:numCache>
                <c:formatCode>General</c:formatCode>
                <c:ptCount val="7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75-4C6E-BB4A-716AF2592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87960"/>
        <c:axId val="251104024"/>
      </c:lineChart>
      <c:catAx>
        <c:axId val="14738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1104024"/>
        <c:crosses val="autoZero"/>
        <c:auto val="1"/>
        <c:lblAlgn val="ctr"/>
        <c:lblOffset val="100"/>
        <c:noMultiLvlLbl val="0"/>
      </c:catAx>
      <c:valAx>
        <c:axId val="251104024"/>
        <c:scaling>
          <c:orientation val="minMax"/>
          <c:max val="0.60000000000000009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147387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Boise State University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Operating Revenues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'BSU CFI'!$D$6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'BSU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'BSU CFI'!$E$6:$K$6</c:f>
              <c:numCache>
                <c:formatCode>0.00%</c:formatCode>
                <c:ptCount val="7"/>
                <c:pt idx="0">
                  <c:v>-1E-3</c:v>
                </c:pt>
                <c:pt idx="1">
                  <c:v>-5.0000000000000001E-3</c:v>
                </c:pt>
                <c:pt idx="2">
                  <c:v>2.7E-2</c:v>
                </c:pt>
                <c:pt idx="3">
                  <c:v>1.2999999999999999E-2</c:v>
                </c:pt>
                <c:pt idx="4">
                  <c:v>1.8599999999999998E-2</c:v>
                </c:pt>
                <c:pt idx="5">
                  <c:v>2.92E-2</c:v>
                </c:pt>
                <c:pt idx="6">
                  <c:v>4.0500000000000001E-2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9-450E-8E62-D48EC6C98659}"/>
            </c:ext>
          </c:extLst>
        </c:ser>
        <c:ser>
          <c:idx val="2"/>
          <c:order val="2"/>
          <c:tx>
            <c:strRef>
              <c:f>'BSU CFI'!$D$7</c:f>
              <c:strCache>
                <c:ptCount val="1"/>
                <c:pt idx="0">
                  <c:v>BSU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'BSU CFI'!$E$7:$K$7</c:f>
              <c:numCache>
                <c:formatCode>0.00%</c:formatCode>
                <c:ptCount val="7"/>
                <c:pt idx="0">
                  <c:v>-6.0000000000000001E-3</c:v>
                </c:pt>
                <c:pt idx="1">
                  <c:v>8.0000000000000002E-3</c:v>
                </c:pt>
                <c:pt idx="2">
                  <c:v>1.4999999999999999E-2</c:v>
                </c:pt>
                <c:pt idx="3">
                  <c:v>0.01</c:v>
                </c:pt>
                <c:pt idx="4">
                  <c:v>1.7999999999999999E-2</c:v>
                </c:pt>
                <c:pt idx="5">
                  <c:v>2.8400000000000002E-2</c:v>
                </c:pt>
                <c:pt idx="6">
                  <c:v>4.2099999999999999E-2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C9-450E-8E62-D48EC6C98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677296"/>
        <c:axId val="325677688"/>
      </c:barChart>
      <c:lineChart>
        <c:grouping val="standard"/>
        <c:varyColors val="0"/>
        <c:ser>
          <c:idx val="1"/>
          <c:order val="1"/>
          <c:tx>
            <c:strRef>
              <c:f>'BSU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'BSU CFI'!$J$111:$P$111</c:f>
              <c:numCache>
                <c:formatCode>0%</c:formatCode>
                <c:ptCount val="7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C9-450E-8E62-D48EC6C98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677296"/>
        <c:axId val="325677688"/>
      </c:lineChart>
      <c:catAx>
        <c:axId val="32567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5677688"/>
        <c:crosses val="autoZero"/>
        <c:auto val="1"/>
        <c:lblAlgn val="ctr"/>
        <c:lblOffset val="100"/>
        <c:noMultiLvlLbl val="0"/>
      </c:catAx>
      <c:valAx>
        <c:axId val="32567768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325677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Boise State University</a:t>
            </a:r>
            <a:endParaRPr lang="en-US"/>
          </a:p>
          <a:p>
            <a:pPr>
              <a:defRPr/>
            </a:pPr>
            <a:r>
              <a:rPr lang="en-US"/>
              <a:t>Return on Net Position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'BSU CFI'!$D$8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'BSU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'BSU CFI'!$E$8:$K$8</c:f>
              <c:numCache>
                <c:formatCode>0.00%</c:formatCode>
                <c:ptCount val="7"/>
                <c:pt idx="0">
                  <c:v>2.1999999999999999E-2</c:v>
                </c:pt>
                <c:pt idx="1">
                  <c:v>2.1999999999999999E-2</c:v>
                </c:pt>
                <c:pt idx="2">
                  <c:v>5.6000000000000001E-2</c:v>
                </c:pt>
                <c:pt idx="3">
                  <c:v>4.2000000000000003E-2</c:v>
                </c:pt>
                <c:pt idx="4">
                  <c:v>7.2300000000000003E-2</c:v>
                </c:pt>
                <c:pt idx="5">
                  <c:v>3.4299999999999997E-2</c:v>
                </c:pt>
                <c:pt idx="6">
                  <c:v>3.61E-2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6-4C2E-B084-E20ACE606970}"/>
            </c:ext>
          </c:extLst>
        </c:ser>
        <c:ser>
          <c:idx val="2"/>
          <c:order val="2"/>
          <c:tx>
            <c:strRef>
              <c:f>'BSU CFI'!$D$9</c:f>
              <c:strCache>
                <c:ptCount val="1"/>
                <c:pt idx="0">
                  <c:v>BSU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'BSU CFI'!$E$9:$K$9</c:f>
              <c:numCache>
                <c:formatCode>0.00%</c:formatCode>
                <c:ptCount val="7"/>
                <c:pt idx="0">
                  <c:v>5.0000000000000001E-3</c:v>
                </c:pt>
                <c:pt idx="1">
                  <c:v>2.7E-2</c:v>
                </c:pt>
                <c:pt idx="2">
                  <c:v>0.02</c:v>
                </c:pt>
                <c:pt idx="3">
                  <c:v>2.5000000000000001E-2</c:v>
                </c:pt>
                <c:pt idx="4">
                  <c:v>9.1999999999999998E-2</c:v>
                </c:pt>
                <c:pt idx="5">
                  <c:v>6.7000000000000004E-2</c:v>
                </c:pt>
                <c:pt idx="6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16-4C2E-B084-E20ACE606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678864"/>
        <c:axId val="325679256"/>
      </c:barChart>
      <c:lineChart>
        <c:grouping val="standard"/>
        <c:varyColors val="0"/>
        <c:ser>
          <c:idx val="1"/>
          <c:order val="1"/>
          <c:tx>
            <c:strRef>
              <c:f>'BSU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'BSU CFI'!$B$112:$I$112</c:f>
              <c:numCache>
                <c:formatCode>0%</c:formatCode>
                <c:ptCount val="7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16-4C2E-B084-E20ACE606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678864"/>
        <c:axId val="325679256"/>
      </c:lineChart>
      <c:catAx>
        <c:axId val="32567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5679256"/>
        <c:crosses val="autoZero"/>
        <c:auto val="1"/>
        <c:lblAlgn val="ctr"/>
        <c:lblOffset val="100"/>
        <c:noMultiLvlLbl val="0"/>
      </c:catAx>
      <c:valAx>
        <c:axId val="32567925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325678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Boise State University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Viability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'BSU CFI'!$D$10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'BSU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'BSU CFI'!$E$10:$K$10</c:f>
              <c:numCache>
                <c:formatCode>_(* #,##0.00_);_(* \(#,##0.00\);_(* "-"??_);_(@_)</c:formatCode>
                <c:ptCount val="7"/>
                <c:pt idx="0">
                  <c:v>0.81</c:v>
                </c:pt>
                <c:pt idx="1">
                  <c:v>0.77400000000000002</c:v>
                </c:pt>
                <c:pt idx="2">
                  <c:v>0.97</c:v>
                </c:pt>
                <c:pt idx="3">
                  <c:v>0.98</c:v>
                </c:pt>
                <c:pt idx="4">
                  <c:v>0.96</c:v>
                </c:pt>
                <c:pt idx="5">
                  <c:v>1.02</c:v>
                </c:pt>
                <c:pt idx="6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D-46FF-A981-686BBCDF80AC}"/>
            </c:ext>
          </c:extLst>
        </c:ser>
        <c:ser>
          <c:idx val="2"/>
          <c:order val="2"/>
          <c:tx>
            <c:strRef>
              <c:f>'BSU CFI'!$D$11</c:f>
              <c:strCache>
                <c:ptCount val="1"/>
                <c:pt idx="0">
                  <c:v>BSU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'BSU CFI'!$E$11:$K$11</c:f>
              <c:numCache>
                <c:formatCode>_(* #,##0.00_);_(* \(#,##0.00\);_(* "-"??_);_(@_)</c:formatCode>
                <c:ptCount val="7"/>
                <c:pt idx="0">
                  <c:v>0.5</c:v>
                </c:pt>
                <c:pt idx="1">
                  <c:v>0.49</c:v>
                </c:pt>
                <c:pt idx="2">
                  <c:v>0.57499999999999996</c:v>
                </c:pt>
                <c:pt idx="3">
                  <c:v>0.56799999999999995</c:v>
                </c:pt>
                <c:pt idx="4">
                  <c:v>0.56000000000000005</c:v>
                </c:pt>
                <c:pt idx="5">
                  <c:v>0.68</c:v>
                </c:pt>
                <c:pt idx="6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FD-46FF-A981-686BBCDF8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759360"/>
        <c:axId val="320759752"/>
      </c:barChart>
      <c:lineChart>
        <c:grouping val="standard"/>
        <c:varyColors val="0"/>
        <c:ser>
          <c:idx val="1"/>
          <c:order val="1"/>
          <c:tx>
            <c:strRef>
              <c:f>'BSU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'BSU CFI'!$J$112:$P$112</c:f>
              <c:numCache>
                <c:formatCode>General</c:formatCode>
                <c:ptCount val="7"/>
                <c:pt idx="0">
                  <c:v>1.25</c:v>
                </c:pt>
                <c:pt idx="1">
                  <c:v>1.25</c:v>
                </c:pt>
                <c:pt idx="2">
                  <c:v>1.25</c:v>
                </c:pt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FD-46FF-A981-686BBCDF8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759360"/>
        <c:axId val="320759752"/>
      </c:lineChart>
      <c:catAx>
        <c:axId val="32075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0759752"/>
        <c:crosses val="autoZero"/>
        <c:auto val="1"/>
        <c:lblAlgn val="ctr"/>
        <c:lblOffset val="100"/>
        <c:noMultiLvlLbl val="0"/>
      </c:catAx>
      <c:valAx>
        <c:axId val="320759752"/>
        <c:scaling>
          <c:orientation val="minMax"/>
          <c:max val="2.5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3207593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BSU Consolidated Financial Index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'BSU CFI'!$D$12</c:f>
              <c:strCache>
                <c:ptCount val="1"/>
                <c:pt idx="0">
                  <c:v>Consolidated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'BSU CFI'!$E$3:$K$3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'BSU CFI'!$E$12:$K$12</c:f>
              <c:numCache>
                <c:formatCode>_(* #,##0.00_);_(* \(#,##0.00\);_(* "-"??_);_(@_)</c:formatCode>
                <c:ptCount val="7"/>
                <c:pt idx="0">
                  <c:v>2.21</c:v>
                </c:pt>
                <c:pt idx="1">
                  <c:v>1.99</c:v>
                </c:pt>
                <c:pt idx="2">
                  <c:v>3.15</c:v>
                </c:pt>
                <c:pt idx="3">
                  <c:v>2.83</c:v>
                </c:pt>
                <c:pt idx="4">
                  <c:v>3.1</c:v>
                </c:pt>
                <c:pt idx="5">
                  <c:v>2.9</c:v>
                </c:pt>
                <c:pt idx="6">
                  <c:v>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3-4E2D-B86B-5BFA0444BCD9}"/>
            </c:ext>
          </c:extLst>
        </c:ser>
        <c:ser>
          <c:idx val="2"/>
          <c:order val="2"/>
          <c:tx>
            <c:strRef>
              <c:f>'BSU CFI'!$D$13</c:f>
              <c:strCache>
                <c:ptCount val="1"/>
                <c:pt idx="0">
                  <c:v>BSU Only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'BSU CFI'!$E$13:$K$13</c:f>
              <c:numCache>
                <c:formatCode>_(* #,##0.00_);_(* \(#,##0.00\);_(* "-"??_);_(@_)</c:formatCode>
                <c:ptCount val="7"/>
                <c:pt idx="0">
                  <c:v>1.25</c:v>
                </c:pt>
                <c:pt idx="1">
                  <c:v>1.61</c:v>
                </c:pt>
                <c:pt idx="2">
                  <c:v>1.77</c:v>
                </c:pt>
                <c:pt idx="3">
                  <c:v>1.74</c:v>
                </c:pt>
                <c:pt idx="4">
                  <c:v>2.5</c:v>
                </c:pt>
                <c:pt idx="5">
                  <c:v>2.57</c:v>
                </c:pt>
                <c:pt idx="6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3-4E2D-B86B-5BFA0444B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760928"/>
        <c:axId val="320761320"/>
      </c:barChart>
      <c:lineChart>
        <c:grouping val="standard"/>
        <c:varyColors val="0"/>
        <c:ser>
          <c:idx val="1"/>
          <c:order val="1"/>
          <c:tx>
            <c:strRef>
              <c:f>'BSU CFI'!$L$3</c:f>
              <c:strCache>
                <c:ptCount val="1"/>
                <c:pt idx="0">
                  <c:v>Benchmark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'BSU CFI'!$B$113:$I$113</c:f>
              <c:numCache>
                <c:formatCode>0.0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33-4E2D-B86B-5BFA0444B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760928"/>
        <c:axId val="320761320"/>
      </c:lineChart>
      <c:catAx>
        <c:axId val="32076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0761320"/>
        <c:crosses val="autoZero"/>
        <c:auto val="1"/>
        <c:lblAlgn val="ctr"/>
        <c:lblOffset val="100"/>
        <c:noMultiLvlLbl val="0"/>
      </c:catAx>
      <c:valAx>
        <c:axId val="320761320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3207609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</c:spPr>
  <c:txPr>
    <a:bodyPr/>
    <a:lstStyle/>
    <a:p>
      <a:pPr>
        <a:defRPr b="1"/>
      </a:pPr>
      <a:endParaRPr lang="en-US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7</xdr:row>
      <xdr:rowOff>57150</xdr:rowOff>
    </xdr:from>
    <xdr:to>
      <xdr:col>6</xdr:col>
      <xdr:colOff>581025</xdr:colOff>
      <xdr:row>21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266700</xdr:colOff>
      <xdr:row>7</xdr:row>
      <xdr:rowOff>38100</xdr:rowOff>
    </xdr:from>
    <xdr:to>
      <xdr:col>17</xdr:col>
      <xdr:colOff>361950</xdr:colOff>
      <xdr:row>21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23</xdr:row>
      <xdr:rowOff>66675</xdr:rowOff>
    </xdr:from>
    <xdr:to>
      <xdr:col>8</xdr:col>
      <xdr:colOff>561975</xdr:colOff>
      <xdr:row>37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238125</xdr:colOff>
      <xdr:row>23</xdr:row>
      <xdr:rowOff>19050</xdr:rowOff>
    </xdr:from>
    <xdr:to>
      <xdr:col>17</xdr:col>
      <xdr:colOff>542925</xdr:colOff>
      <xdr:row>37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262888</xdr:colOff>
      <xdr:row>10</xdr:row>
      <xdr:rowOff>12064</xdr:rowOff>
    </xdr:from>
    <xdr:to>
      <xdr:col>12</xdr:col>
      <xdr:colOff>445523</xdr:colOff>
      <xdr:row>25</xdr:row>
      <xdr:rowOff>110489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268213</xdr:colOff>
      <xdr:row>47</xdr:row>
      <xdr:rowOff>121550</xdr:rowOff>
    </xdr:from>
    <xdr:to>
      <xdr:col>12</xdr:col>
      <xdr:colOff>491612</xdr:colOff>
      <xdr:row>62</xdr:row>
      <xdr:rowOff>49794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276531</xdr:colOff>
      <xdr:row>28</xdr:row>
      <xdr:rowOff>168992</xdr:rowOff>
    </xdr:from>
    <xdr:to>
      <xdr:col>12</xdr:col>
      <xdr:colOff>460886</xdr:colOff>
      <xdr:row>44</xdr:row>
      <xdr:rowOff>83063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</xdr:colOff>
      <xdr:row>14</xdr:row>
      <xdr:rowOff>12064</xdr:rowOff>
    </xdr:from>
    <xdr:to>
      <xdr:col>7</xdr:col>
      <xdr:colOff>414333</xdr:colOff>
      <xdr:row>29</xdr:row>
      <xdr:rowOff>110489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568219</xdr:colOff>
      <xdr:row>14</xdr:row>
      <xdr:rowOff>8254</xdr:rowOff>
    </xdr:from>
    <xdr:to>
      <xdr:col>15</xdr:col>
      <xdr:colOff>395605</xdr:colOff>
      <xdr:row>29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222128</xdr:colOff>
      <xdr:row>34</xdr:row>
      <xdr:rowOff>152277</xdr:rowOff>
    </xdr:from>
    <xdr:to>
      <xdr:col>7</xdr:col>
      <xdr:colOff>384074</xdr:colOff>
      <xdr:row>49</xdr:row>
      <xdr:rowOff>80521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576753</xdr:colOff>
      <xdr:row>34</xdr:row>
      <xdr:rowOff>183598</xdr:rowOff>
    </xdr:from>
    <xdr:to>
      <xdr:col>15</xdr:col>
      <xdr:colOff>418977</xdr:colOff>
      <xdr:row>49</xdr:row>
      <xdr:rowOff>118622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191524</xdr:colOff>
      <xdr:row>53</xdr:row>
      <xdr:rowOff>159774</xdr:rowOff>
    </xdr:from>
    <xdr:to>
      <xdr:col>7</xdr:col>
      <xdr:colOff>353470</xdr:colOff>
      <xdr:row>69</xdr:row>
      <xdr:rowOff>143901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553064</xdr:colOff>
      <xdr:row>53</xdr:row>
      <xdr:rowOff>164969</xdr:rowOff>
    </xdr:from>
    <xdr:to>
      <xdr:col>15</xdr:col>
      <xdr:colOff>422845</xdr:colOff>
      <xdr:row>69</xdr:row>
      <xdr:rowOff>157899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0.70503</cdr:x>
      <cdr:y>0.04823</cdr:y>
    </cdr:from>
    <cdr:to>
      <cdr:x>0.95265</cdr:x>
      <cdr:y>0.34591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86100" y="156998"/>
          <a:ext cx="1083880" cy="9689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0.04629</cdr:x>
      <cdr:y>0.0822</cdr:y>
    </cdr:from>
    <cdr:to>
      <cdr:x>0.31104</cdr:x>
      <cdr:y>0.17975</cdr:y>
    </cdr:to>
    <cdr:sp macro="" textlink="'CFI Graph Data'!$A$33">
      <cdr:nvSpPr>
        <cdr:cNvPr id="3" name="TextBox 1"/>
        <cdr:cNvSpPr txBox="1"/>
      </cdr:nvSpPr>
      <cdr:spPr>
        <a:xfrm xmlns:a="http://schemas.openxmlformats.org/drawingml/2006/main">
          <a:off x="204398" y="252263"/>
          <a:ext cx="1169017" cy="299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CB993217-1C59-4E2B-AEF5-8642B3A9593A}" type="TxLink">
            <a:rPr lang="en-US" sz="1800" b="1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FY2020</a:t>
          </a:fld>
          <a:endParaRPr lang="en-US" sz="18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0.03752</cdr:x>
      <cdr:y>0.16145</cdr:y>
    </cdr:from>
    <cdr:to>
      <cdr:x>0.2116</cdr:x>
      <cdr:y>0.27363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64225" y="525518"/>
          <a:ext cx="762000" cy="3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2000"/>
            <a:t>CFI =</a:t>
          </a:r>
        </a:p>
      </cdr:txBody>
    </cdr:sp>
  </cdr:relSizeAnchor>
  <cdr:relSizeAnchor xmlns:cdr="http://schemas.openxmlformats.org/drawingml/2006/chartDrawing">
    <cdr:from>
      <cdr:x>0.17641</cdr:x>
      <cdr:y>0.19137</cdr:y>
    </cdr:from>
    <cdr:to>
      <cdr:x>0.31895</cdr:x>
      <cdr:y>0.27246</cdr:y>
    </cdr:to>
    <cdr:sp macro="" textlink="'CFI Graph Data'!$I$32">
      <cdr:nvSpPr>
        <cdr:cNvPr id="5" name="TextBox 8"/>
        <cdr:cNvSpPr txBox="1"/>
      </cdr:nvSpPr>
      <cdr:spPr>
        <a:xfrm xmlns:a="http://schemas.openxmlformats.org/drawingml/2006/main">
          <a:off x="792124" y="587277"/>
          <a:ext cx="640080" cy="24885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C12D9792-F463-4882-BD7A-128AFD577E35}" type="TxLink">
            <a:rPr lang="en-US" sz="1400" b="0" i="0" u="none" strike="noStrike" cap="none" spc="0">
              <a:ln w="0"/>
              <a:solidFill>
                <a:srgbClr val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/>
              <a:cs typeface="Arial"/>
            </a:rPr>
            <a:pPr/>
            <a:t>6.49</a:t>
          </a:fld>
          <a:endParaRPr 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262889</xdr:colOff>
      <xdr:row>10</xdr:row>
      <xdr:rowOff>12064</xdr:rowOff>
    </xdr:from>
    <xdr:to>
      <xdr:col>12</xdr:col>
      <xdr:colOff>414799</xdr:colOff>
      <xdr:row>25</xdr:row>
      <xdr:rowOff>110489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268214</xdr:colOff>
      <xdr:row>47</xdr:row>
      <xdr:rowOff>75461</xdr:rowOff>
    </xdr:from>
    <xdr:to>
      <xdr:col>12</xdr:col>
      <xdr:colOff>414798</xdr:colOff>
      <xdr:row>62</xdr:row>
      <xdr:rowOff>3706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245806</xdr:colOff>
      <xdr:row>28</xdr:row>
      <xdr:rowOff>153629</xdr:rowOff>
    </xdr:from>
    <xdr:to>
      <xdr:col>12</xdr:col>
      <xdr:colOff>414798</xdr:colOff>
      <xdr:row>44</xdr:row>
      <xdr:rowOff>67699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262889</xdr:colOff>
      <xdr:row>14</xdr:row>
      <xdr:rowOff>12064</xdr:rowOff>
    </xdr:from>
    <xdr:to>
      <xdr:col>7</xdr:col>
      <xdr:colOff>414209</xdr:colOff>
      <xdr:row>29</xdr:row>
      <xdr:rowOff>110489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537768</xdr:colOff>
      <xdr:row>14</xdr:row>
      <xdr:rowOff>8254</xdr:rowOff>
    </xdr:from>
    <xdr:to>
      <xdr:col>15</xdr:col>
      <xdr:colOff>395605</xdr:colOff>
      <xdr:row>29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298942</xdr:colOff>
      <xdr:row>34</xdr:row>
      <xdr:rowOff>152277</xdr:rowOff>
    </xdr:from>
    <xdr:to>
      <xdr:col>7</xdr:col>
      <xdr:colOff>460765</xdr:colOff>
      <xdr:row>49</xdr:row>
      <xdr:rowOff>80521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8505</xdr:colOff>
      <xdr:row>34</xdr:row>
      <xdr:rowOff>183598</xdr:rowOff>
    </xdr:from>
    <xdr:to>
      <xdr:col>15</xdr:col>
      <xdr:colOff>495792</xdr:colOff>
      <xdr:row>49</xdr:row>
      <xdr:rowOff>76814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283702</xdr:colOff>
      <xdr:row>53</xdr:row>
      <xdr:rowOff>159771</xdr:rowOff>
    </xdr:from>
    <xdr:to>
      <xdr:col>7</xdr:col>
      <xdr:colOff>445525</xdr:colOff>
      <xdr:row>69</xdr:row>
      <xdr:rowOff>143898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</xdr:colOff>
      <xdr:row>53</xdr:row>
      <xdr:rowOff>164966</xdr:rowOff>
    </xdr:from>
    <xdr:to>
      <xdr:col>15</xdr:col>
      <xdr:colOff>515023</xdr:colOff>
      <xdr:row>69</xdr:row>
      <xdr:rowOff>157896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0.70503</cdr:x>
      <cdr:y>0.04823</cdr:y>
    </cdr:from>
    <cdr:to>
      <cdr:x>0.95265</cdr:x>
      <cdr:y>0.34591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86100" y="156998"/>
          <a:ext cx="1083880" cy="9689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0.04629</cdr:x>
      <cdr:y>0.0822</cdr:y>
    </cdr:from>
    <cdr:to>
      <cdr:x>0.31104</cdr:x>
      <cdr:y>0.17975</cdr:y>
    </cdr:to>
    <cdr:sp macro="" textlink="'CFI Graph Data'!$A$33">
      <cdr:nvSpPr>
        <cdr:cNvPr id="3" name="TextBox 1"/>
        <cdr:cNvSpPr txBox="1"/>
      </cdr:nvSpPr>
      <cdr:spPr>
        <a:xfrm xmlns:a="http://schemas.openxmlformats.org/drawingml/2006/main">
          <a:off x="204398" y="252263"/>
          <a:ext cx="1169017" cy="299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CB993217-1C59-4E2B-AEF5-8642B3A9593A}" type="TxLink">
            <a:rPr lang="en-US" sz="1800" b="1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FY2020</a:t>
          </a:fld>
          <a:endParaRPr lang="en-US" sz="18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0.03752</cdr:x>
      <cdr:y>0.16145</cdr:y>
    </cdr:from>
    <cdr:to>
      <cdr:x>0.2116</cdr:x>
      <cdr:y>0.27363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64225" y="525518"/>
          <a:ext cx="762000" cy="3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2000"/>
            <a:t>CFI =</a:t>
          </a:r>
        </a:p>
      </cdr:txBody>
    </cdr:sp>
  </cdr:relSizeAnchor>
  <cdr:relSizeAnchor xmlns:cdr="http://schemas.openxmlformats.org/drawingml/2006/chartDrawing">
    <cdr:from>
      <cdr:x>0.17003</cdr:x>
      <cdr:y>0.18615</cdr:y>
    </cdr:from>
    <cdr:to>
      <cdr:x>0.31257</cdr:x>
      <cdr:y>0.27937</cdr:y>
    </cdr:to>
    <cdr:sp macro="" textlink="'CFI Graph Data'!$I$8">
      <cdr:nvSpPr>
        <cdr:cNvPr id="5" name="TextBox 8"/>
        <cdr:cNvSpPr txBox="1"/>
      </cdr:nvSpPr>
      <cdr:spPr>
        <a:xfrm xmlns:a="http://schemas.openxmlformats.org/drawingml/2006/main">
          <a:off x="818976" y="547764"/>
          <a:ext cx="686563" cy="27432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CC9522A4-FC07-4E30-BF4C-05F6F057BCC6}" type="TxLink">
            <a:rPr lang="en-US" sz="1400" b="0" i="0" u="none" strike="noStrike" cap="none" spc="0">
              <a:ln w="0"/>
              <a:solidFill>
                <a:srgbClr val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/>
              <a:cs typeface="Arial"/>
            </a:rPr>
            <a:pPr/>
            <a:t>3.12</a:t>
          </a:fld>
          <a:endParaRPr 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262889</xdr:colOff>
      <xdr:row>10</xdr:row>
      <xdr:rowOff>12064</xdr:rowOff>
    </xdr:from>
    <xdr:to>
      <xdr:col>12</xdr:col>
      <xdr:colOff>184355</xdr:colOff>
      <xdr:row>25</xdr:row>
      <xdr:rowOff>110489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252852</xdr:colOff>
      <xdr:row>47</xdr:row>
      <xdr:rowOff>75462</xdr:rowOff>
    </xdr:from>
    <xdr:to>
      <xdr:col>12</xdr:col>
      <xdr:colOff>122904</xdr:colOff>
      <xdr:row>62</xdr:row>
      <xdr:rowOff>3707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230442</xdr:colOff>
      <xdr:row>28</xdr:row>
      <xdr:rowOff>168993</xdr:rowOff>
    </xdr:from>
    <xdr:to>
      <xdr:col>12</xdr:col>
      <xdr:colOff>138265</xdr:colOff>
      <xdr:row>44</xdr:row>
      <xdr:rowOff>83063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</xdr:colOff>
      <xdr:row>14</xdr:row>
      <xdr:rowOff>12064</xdr:rowOff>
    </xdr:from>
    <xdr:to>
      <xdr:col>7</xdr:col>
      <xdr:colOff>444857</xdr:colOff>
      <xdr:row>29</xdr:row>
      <xdr:rowOff>110489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568219</xdr:colOff>
      <xdr:row>14</xdr:row>
      <xdr:rowOff>8254</xdr:rowOff>
    </xdr:from>
    <xdr:to>
      <xdr:col>15</xdr:col>
      <xdr:colOff>395605</xdr:colOff>
      <xdr:row>29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222126</xdr:colOff>
      <xdr:row>34</xdr:row>
      <xdr:rowOff>152276</xdr:rowOff>
    </xdr:from>
    <xdr:to>
      <xdr:col>7</xdr:col>
      <xdr:colOff>414674</xdr:colOff>
      <xdr:row>49</xdr:row>
      <xdr:rowOff>80520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576751</xdr:colOff>
      <xdr:row>34</xdr:row>
      <xdr:rowOff>183597</xdr:rowOff>
    </xdr:from>
    <xdr:to>
      <xdr:col>15</xdr:col>
      <xdr:colOff>418975</xdr:colOff>
      <xdr:row>49</xdr:row>
      <xdr:rowOff>118621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222250</xdr:colOff>
      <xdr:row>53</xdr:row>
      <xdr:rowOff>144409</xdr:rowOff>
    </xdr:from>
    <xdr:to>
      <xdr:col>7</xdr:col>
      <xdr:colOff>414798</xdr:colOff>
      <xdr:row>69</xdr:row>
      <xdr:rowOff>128536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583790</xdr:colOff>
      <xdr:row>53</xdr:row>
      <xdr:rowOff>149604</xdr:rowOff>
    </xdr:from>
    <xdr:to>
      <xdr:col>15</xdr:col>
      <xdr:colOff>453571</xdr:colOff>
      <xdr:row>69</xdr:row>
      <xdr:rowOff>142534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0.70503</cdr:x>
      <cdr:y>0.04823</cdr:y>
    </cdr:from>
    <cdr:to>
      <cdr:x>0.95265</cdr:x>
      <cdr:y>0.34591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86100" y="156998"/>
          <a:ext cx="1083880" cy="9689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0.04629</cdr:x>
      <cdr:y>0.0822</cdr:y>
    </cdr:from>
    <cdr:to>
      <cdr:x>0.31104</cdr:x>
      <cdr:y>0.17975</cdr:y>
    </cdr:to>
    <cdr:sp macro="" textlink="'CFI Graph Data'!$A$33">
      <cdr:nvSpPr>
        <cdr:cNvPr id="3" name="TextBox 1"/>
        <cdr:cNvSpPr txBox="1"/>
      </cdr:nvSpPr>
      <cdr:spPr>
        <a:xfrm xmlns:a="http://schemas.openxmlformats.org/drawingml/2006/main">
          <a:off x="204398" y="252263"/>
          <a:ext cx="1169017" cy="299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CB993217-1C59-4E2B-AEF5-8642B3A9593A}" type="TxLink">
            <a:rPr lang="en-US" sz="1800" b="1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FY2020</a:t>
          </a:fld>
          <a:endParaRPr lang="en-US" sz="18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0.03752</cdr:x>
      <cdr:y>0.16145</cdr:y>
    </cdr:from>
    <cdr:to>
      <cdr:x>0.2116</cdr:x>
      <cdr:y>0.27363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64225" y="525518"/>
          <a:ext cx="762000" cy="3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2000"/>
            <a:t>CFI =</a:t>
          </a:r>
        </a:p>
      </cdr:txBody>
    </cdr:sp>
  </cdr:relSizeAnchor>
  <cdr:relSizeAnchor xmlns:cdr="http://schemas.openxmlformats.org/drawingml/2006/chartDrawing">
    <cdr:from>
      <cdr:x>0.17641</cdr:x>
      <cdr:y>0.19137</cdr:y>
    </cdr:from>
    <cdr:to>
      <cdr:x>0.31895</cdr:x>
      <cdr:y>0.27246</cdr:y>
    </cdr:to>
    <cdr:sp macro="" textlink="'CFI Graph Data'!$I$16">
      <cdr:nvSpPr>
        <cdr:cNvPr id="5" name="TextBox 8"/>
        <cdr:cNvSpPr txBox="1"/>
      </cdr:nvSpPr>
      <cdr:spPr>
        <a:xfrm xmlns:a="http://schemas.openxmlformats.org/drawingml/2006/main">
          <a:off x="792124" y="587277"/>
          <a:ext cx="640080" cy="24885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3015900A-3BE8-4FD4-BDC0-5DA7AA2DDB5A}" type="TxLink">
            <a:rPr lang="en-US" sz="1400" b="0" i="0" u="none" strike="noStrik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/>
              <a:cs typeface="Arial"/>
            </a:rPr>
            <a:pPr/>
            <a:t>3.26</a:t>
          </a:fld>
          <a:endParaRPr 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262888</xdr:colOff>
      <xdr:row>10</xdr:row>
      <xdr:rowOff>12064</xdr:rowOff>
    </xdr:from>
    <xdr:to>
      <xdr:col>12</xdr:col>
      <xdr:colOff>353345</xdr:colOff>
      <xdr:row>25</xdr:row>
      <xdr:rowOff>110489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268215</xdr:colOff>
      <xdr:row>47</xdr:row>
      <xdr:rowOff>90824</xdr:rowOff>
    </xdr:from>
    <xdr:to>
      <xdr:col>12</xdr:col>
      <xdr:colOff>368708</xdr:colOff>
      <xdr:row>62</xdr:row>
      <xdr:rowOff>19069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261169</xdr:colOff>
      <xdr:row>29</xdr:row>
      <xdr:rowOff>0</xdr:rowOff>
    </xdr:from>
    <xdr:to>
      <xdr:col>12</xdr:col>
      <xdr:colOff>351626</xdr:colOff>
      <xdr:row>44</xdr:row>
      <xdr:rowOff>98426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</xdr:colOff>
      <xdr:row>14</xdr:row>
      <xdr:rowOff>12064</xdr:rowOff>
    </xdr:from>
    <xdr:to>
      <xdr:col>7</xdr:col>
      <xdr:colOff>506153</xdr:colOff>
      <xdr:row>29</xdr:row>
      <xdr:rowOff>110489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8254</xdr:rowOff>
    </xdr:from>
    <xdr:to>
      <xdr:col>15</xdr:col>
      <xdr:colOff>395605</xdr:colOff>
      <xdr:row>29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237489</xdr:colOff>
      <xdr:row>34</xdr:row>
      <xdr:rowOff>152276</xdr:rowOff>
    </xdr:from>
    <xdr:to>
      <xdr:col>7</xdr:col>
      <xdr:colOff>491489</xdr:colOff>
      <xdr:row>49</xdr:row>
      <xdr:rowOff>80520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24040</xdr:colOff>
      <xdr:row>34</xdr:row>
      <xdr:rowOff>183597</xdr:rowOff>
    </xdr:from>
    <xdr:to>
      <xdr:col>15</xdr:col>
      <xdr:colOff>434339</xdr:colOff>
      <xdr:row>49</xdr:row>
      <xdr:rowOff>118621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252976</xdr:colOff>
      <xdr:row>53</xdr:row>
      <xdr:rowOff>144410</xdr:rowOff>
    </xdr:from>
    <xdr:to>
      <xdr:col>7</xdr:col>
      <xdr:colOff>506976</xdr:colOff>
      <xdr:row>69</xdr:row>
      <xdr:rowOff>128537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46710</xdr:colOff>
      <xdr:row>53</xdr:row>
      <xdr:rowOff>149605</xdr:rowOff>
    </xdr:from>
    <xdr:to>
      <xdr:col>15</xdr:col>
      <xdr:colOff>484297</xdr:colOff>
      <xdr:row>69</xdr:row>
      <xdr:rowOff>142535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0.70503</cdr:x>
      <cdr:y>0.04823</cdr:y>
    </cdr:from>
    <cdr:to>
      <cdr:x>0.95265</cdr:x>
      <cdr:y>0.34591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86100" y="156998"/>
          <a:ext cx="1083880" cy="9689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0.04629</cdr:x>
      <cdr:y>0.0822</cdr:y>
    </cdr:from>
    <cdr:to>
      <cdr:x>0.31104</cdr:x>
      <cdr:y>0.17975</cdr:y>
    </cdr:to>
    <cdr:sp macro="" textlink="'CFI Graph Data'!$A$33">
      <cdr:nvSpPr>
        <cdr:cNvPr id="3" name="TextBox 1"/>
        <cdr:cNvSpPr txBox="1"/>
      </cdr:nvSpPr>
      <cdr:spPr>
        <a:xfrm xmlns:a="http://schemas.openxmlformats.org/drawingml/2006/main">
          <a:off x="204398" y="252263"/>
          <a:ext cx="1169017" cy="299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CB993217-1C59-4E2B-AEF5-8642B3A9593A}" type="TxLink">
            <a:rPr lang="en-US" sz="1800" b="1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FY2020</a:t>
          </a:fld>
          <a:endParaRPr lang="en-US" sz="18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0.03752</cdr:x>
      <cdr:y>0.16145</cdr:y>
    </cdr:from>
    <cdr:to>
      <cdr:x>0.2116</cdr:x>
      <cdr:y>0.27363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64225" y="525518"/>
          <a:ext cx="762000" cy="3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2000"/>
            <a:t>CFI =</a:t>
          </a:r>
        </a:p>
      </cdr:txBody>
    </cdr:sp>
  </cdr:relSizeAnchor>
  <cdr:relSizeAnchor xmlns:cdr="http://schemas.openxmlformats.org/drawingml/2006/chartDrawing">
    <cdr:from>
      <cdr:x>0.17641</cdr:x>
      <cdr:y>0.19137</cdr:y>
    </cdr:from>
    <cdr:to>
      <cdr:x>0.31895</cdr:x>
      <cdr:y>0.27246</cdr:y>
    </cdr:to>
    <cdr:sp macro="" textlink="'CFI Graph Data'!$I$24">
      <cdr:nvSpPr>
        <cdr:cNvPr id="5" name="TextBox 8"/>
        <cdr:cNvSpPr txBox="1"/>
      </cdr:nvSpPr>
      <cdr:spPr>
        <a:xfrm xmlns:a="http://schemas.openxmlformats.org/drawingml/2006/main">
          <a:off x="792124" y="587277"/>
          <a:ext cx="640080" cy="24885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fld id="{C1DBC669-CB44-408C-ADD3-0A157EB5E24C}" type="TxLink">
            <a:rPr lang="en-US" sz="1400" b="0" i="0" u="none" strike="noStrike" cap="none" spc="0">
              <a:ln w="0"/>
              <a:solidFill>
                <a:srgbClr val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/>
              <a:cs typeface="Arial"/>
            </a:rPr>
            <a:pPr/>
            <a:t>0.69</a:t>
          </a:fld>
          <a:endParaRPr 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workbookViewId="0"/>
  </sheetViews>
  <sheetFormatPr defaultRowHeight="14.25" x14ac:dyDescent="0.45"/>
  <sheetData>
    <row r="1" spans="1:5" ht="14.65" thickBot="1" x14ac:dyDescent="0.5"/>
    <row r="2" spans="1:5" x14ac:dyDescent="0.45">
      <c r="A2" s="4" t="s">
        <v>2</v>
      </c>
      <c r="B2" s="5"/>
      <c r="C2" s="5">
        <v>2006</v>
      </c>
      <c r="D2" s="5">
        <v>2007</v>
      </c>
      <c r="E2" s="6">
        <v>2008</v>
      </c>
    </row>
    <row r="3" spans="1:5" x14ac:dyDescent="0.45">
      <c r="A3" s="74" t="s">
        <v>4</v>
      </c>
      <c r="B3" s="75"/>
      <c r="C3" s="2">
        <v>0.26</v>
      </c>
      <c r="D3" s="11">
        <v>0.32</v>
      </c>
      <c r="E3" s="8">
        <v>0.33360987717370222</v>
      </c>
    </row>
    <row r="4" spans="1:5" x14ac:dyDescent="0.45">
      <c r="A4" s="74" t="s">
        <v>3</v>
      </c>
      <c r="B4" s="75"/>
      <c r="C4" s="3">
        <v>6.8000000000000005E-2</v>
      </c>
      <c r="D4" s="12">
        <v>1.7975255116634163E-2</v>
      </c>
      <c r="E4" s="9">
        <v>-2.0855017746146686E-2</v>
      </c>
    </row>
    <row r="5" spans="1:5" x14ac:dyDescent="0.45">
      <c r="A5" s="74" t="s">
        <v>0</v>
      </c>
      <c r="B5" s="75"/>
      <c r="C5" s="1">
        <v>0.11</v>
      </c>
      <c r="D5" s="12">
        <v>7.706955499010798E-2</v>
      </c>
      <c r="E5" s="9">
        <v>4.0822908603487858E-3</v>
      </c>
    </row>
    <row r="6" spans="1:5" ht="14.65" thickBot="1" x14ac:dyDescent="0.5">
      <c r="A6" s="76" t="s">
        <v>1</v>
      </c>
      <c r="B6" s="77"/>
      <c r="C6" s="13">
        <v>0.62</v>
      </c>
      <c r="D6" s="14">
        <v>0.91240734085182584</v>
      </c>
      <c r="E6" s="10">
        <v>0.778345567808441</v>
      </c>
    </row>
  </sheetData>
  <mergeCells count="4">
    <mergeCell ref="A3:B3"/>
    <mergeCell ref="A4:B4"/>
    <mergeCell ref="A5:B5"/>
    <mergeCell ref="A6:B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3"/>
  <sheetViews>
    <sheetView workbookViewId="0">
      <selection activeCell="K26" sqref="K26"/>
    </sheetView>
  </sheetViews>
  <sheetFormatPr defaultRowHeight="12.75" x14ac:dyDescent="0.35"/>
  <cols>
    <col min="1" max="1" width="21.3984375" style="23" bestFit="1" customWidth="1"/>
    <col min="2" max="2" width="33" style="23" customWidth="1"/>
    <col min="3" max="3" width="9.1328125" style="23"/>
    <col min="4" max="4" width="10.1328125" style="23" bestFit="1" customWidth="1"/>
    <col min="5" max="5" width="9.86328125" style="23" bestFit="1" customWidth="1"/>
    <col min="6" max="6" width="9.86328125" style="23" customWidth="1"/>
    <col min="7" max="7" width="19.3984375" style="23" bestFit="1" customWidth="1"/>
    <col min="8" max="8" width="9.1328125" style="23"/>
    <col min="9" max="9" width="9.1328125" style="24"/>
    <col min="10" max="256" width="9.1328125" style="23"/>
    <col min="257" max="257" width="21.3984375" style="23" bestFit="1" customWidth="1"/>
    <col min="258" max="258" width="33" style="23" customWidth="1"/>
    <col min="259" max="259" width="9.1328125" style="23"/>
    <col min="260" max="260" width="10.1328125" style="23" bestFit="1" customWidth="1"/>
    <col min="261" max="261" width="9.86328125" style="23" bestFit="1" customWidth="1"/>
    <col min="262" max="262" width="9.86328125" style="23" customWidth="1"/>
    <col min="263" max="263" width="19.3984375" style="23" bestFit="1" customWidth="1"/>
    <col min="264" max="512" width="9.1328125" style="23"/>
    <col min="513" max="513" width="21.3984375" style="23" bestFit="1" customWidth="1"/>
    <col min="514" max="514" width="33" style="23" customWidth="1"/>
    <col min="515" max="515" width="9.1328125" style="23"/>
    <col min="516" max="516" width="10.1328125" style="23" bestFit="1" customWidth="1"/>
    <col min="517" max="517" width="9.86328125" style="23" bestFit="1" customWidth="1"/>
    <col min="518" max="518" width="9.86328125" style="23" customWidth="1"/>
    <col min="519" max="519" width="19.3984375" style="23" bestFit="1" customWidth="1"/>
    <col min="520" max="768" width="9.1328125" style="23"/>
    <col min="769" max="769" width="21.3984375" style="23" bestFit="1" customWidth="1"/>
    <col min="770" max="770" width="33" style="23" customWidth="1"/>
    <col min="771" max="771" width="9.1328125" style="23"/>
    <col min="772" max="772" width="10.1328125" style="23" bestFit="1" customWidth="1"/>
    <col min="773" max="773" width="9.86328125" style="23" bestFit="1" customWidth="1"/>
    <col min="774" max="774" width="9.86328125" style="23" customWidth="1"/>
    <col min="775" max="775" width="19.3984375" style="23" bestFit="1" customWidth="1"/>
    <col min="776" max="1024" width="9.1328125" style="23"/>
    <col min="1025" max="1025" width="21.3984375" style="23" bestFit="1" customWidth="1"/>
    <col min="1026" max="1026" width="33" style="23" customWidth="1"/>
    <col min="1027" max="1027" width="9.1328125" style="23"/>
    <col min="1028" max="1028" width="10.1328125" style="23" bestFit="1" customWidth="1"/>
    <col min="1029" max="1029" width="9.86328125" style="23" bestFit="1" customWidth="1"/>
    <col min="1030" max="1030" width="9.86328125" style="23" customWidth="1"/>
    <col min="1031" max="1031" width="19.3984375" style="23" bestFit="1" customWidth="1"/>
    <col min="1032" max="1280" width="9.1328125" style="23"/>
    <col min="1281" max="1281" width="21.3984375" style="23" bestFit="1" customWidth="1"/>
    <col min="1282" max="1282" width="33" style="23" customWidth="1"/>
    <col min="1283" max="1283" width="9.1328125" style="23"/>
    <col min="1284" max="1284" width="10.1328125" style="23" bestFit="1" customWidth="1"/>
    <col min="1285" max="1285" width="9.86328125" style="23" bestFit="1" customWidth="1"/>
    <col min="1286" max="1286" width="9.86328125" style="23" customWidth="1"/>
    <col min="1287" max="1287" width="19.3984375" style="23" bestFit="1" customWidth="1"/>
    <col min="1288" max="1536" width="9.1328125" style="23"/>
    <col min="1537" max="1537" width="21.3984375" style="23" bestFit="1" customWidth="1"/>
    <col min="1538" max="1538" width="33" style="23" customWidth="1"/>
    <col min="1539" max="1539" width="9.1328125" style="23"/>
    <col min="1540" max="1540" width="10.1328125" style="23" bestFit="1" customWidth="1"/>
    <col min="1541" max="1541" width="9.86328125" style="23" bestFit="1" customWidth="1"/>
    <col min="1542" max="1542" width="9.86328125" style="23" customWidth="1"/>
    <col min="1543" max="1543" width="19.3984375" style="23" bestFit="1" customWidth="1"/>
    <col min="1544" max="1792" width="9.1328125" style="23"/>
    <col min="1793" max="1793" width="21.3984375" style="23" bestFit="1" customWidth="1"/>
    <col min="1794" max="1794" width="33" style="23" customWidth="1"/>
    <col min="1795" max="1795" width="9.1328125" style="23"/>
    <col min="1796" max="1796" width="10.1328125" style="23" bestFit="1" customWidth="1"/>
    <col min="1797" max="1797" width="9.86328125" style="23" bestFit="1" customWidth="1"/>
    <col min="1798" max="1798" width="9.86328125" style="23" customWidth="1"/>
    <col min="1799" max="1799" width="19.3984375" style="23" bestFit="1" customWidth="1"/>
    <col min="1800" max="2048" width="9.1328125" style="23"/>
    <col min="2049" max="2049" width="21.3984375" style="23" bestFit="1" customWidth="1"/>
    <col min="2050" max="2050" width="33" style="23" customWidth="1"/>
    <col min="2051" max="2051" width="9.1328125" style="23"/>
    <col min="2052" max="2052" width="10.1328125" style="23" bestFit="1" customWidth="1"/>
    <col min="2053" max="2053" width="9.86328125" style="23" bestFit="1" customWidth="1"/>
    <col min="2054" max="2054" width="9.86328125" style="23" customWidth="1"/>
    <col min="2055" max="2055" width="19.3984375" style="23" bestFit="1" customWidth="1"/>
    <col min="2056" max="2304" width="9.1328125" style="23"/>
    <col min="2305" max="2305" width="21.3984375" style="23" bestFit="1" customWidth="1"/>
    <col min="2306" max="2306" width="33" style="23" customWidth="1"/>
    <col min="2307" max="2307" width="9.1328125" style="23"/>
    <col min="2308" max="2308" width="10.1328125" style="23" bestFit="1" customWidth="1"/>
    <col min="2309" max="2309" width="9.86328125" style="23" bestFit="1" customWidth="1"/>
    <col min="2310" max="2310" width="9.86328125" style="23" customWidth="1"/>
    <col min="2311" max="2311" width="19.3984375" style="23" bestFit="1" customWidth="1"/>
    <col min="2312" max="2560" width="9.1328125" style="23"/>
    <col min="2561" max="2561" width="21.3984375" style="23" bestFit="1" customWidth="1"/>
    <col min="2562" max="2562" width="33" style="23" customWidth="1"/>
    <col min="2563" max="2563" width="9.1328125" style="23"/>
    <col min="2564" max="2564" width="10.1328125" style="23" bestFit="1" customWidth="1"/>
    <col min="2565" max="2565" width="9.86328125" style="23" bestFit="1" customWidth="1"/>
    <col min="2566" max="2566" width="9.86328125" style="23" customWidth="1"/>
    <col min="2567" max="2567" width="19.3984375" style="23" bestFit="1" customWidth="1"/>
    <col min="2568" max="2816" width="9.1328125" style="23"/>
    <col min="2817" max="2817" width="21.3984375" style="23" bestFit="1" customWidth="1"/>
    <col min="2818" max="2818" width="33" style="23" customWidth="1"/>
    <col min="2819" max="2819" width="9.1328125" style="23"/>
    <col min="2820" max="2820" width="10.1328125" style="23" bestFit="1" customWidth="1"/>
    <col min="2821" max="2821" width="9.86328125" style="23" bestFit="1" customWidth="1"/>
    <col min="2822" max="2822" width="9.86328125" style="23" customWidth="1"/>
    <col min="2823" max="2823" width="19.3984375" style="23" bestFit="1" customWidth="1"/>
    <col min="2824" max="3072" width="9.1328125" style="23"/>
    <col min="3073" max="3073" width="21.3984375" style="23" bestFit="1" customWidth="1"/>
    <col min="3074" max="3074" width="33" style="23" customWidth="1"/>
    <col min="3075" max="3075" width="9.1328125" style="23"/>
    <col min="3076" max="3076" width="10.1328125" style="23" bestFit="1" customWidth="1"/>
    <col min="3077" max="3077" width="9.86328125" style="23" bestFit="1" customWidth="1"/>
    <col min="3078" max="3078" width="9.86328125" style="23" customWidth="1"/>
    <col min="3079" max="3079" width="19.3984375" style="23" bestFit="1" customWidth="1"/>
    <col min="3080" max="3328" width="9.1328125" style="23"/>
    <col min="3329" max="3329" width="21.3984375" style="23" bestFit="1" customWidth="1"/>
    <col min="3330" max="3330" width="33" style="23" customWidth="1"/>
    <col min="3331" max="3331" width="9.1328125" style="23"/>
    <col min="3332" max="3332" width="10.1328125" style="23" bestFit="1" customWidth="1"/>
    <col min="3333" max="3333" width="9.86328125" style="23" bestFit="1" customWidth="1"/>
    <col min="3334" max="3334" width="9.86328125" style="23" customWidth="1"/>
    <col min="3335" max="3335" width="19.3984375" style="23" bestFit="1" customWidth="1"/>
    <col min="3336" max="3584" width="9.1328125" style="23"/>
    <col min="3585" max="3585" width="21.3984375" style="23" bestFit="1" customWidth="1"/>
    <col min="3586" max="3586" width="33" style="23" customWidth="1"/>
    <col min="3587" max="3587" width="9.1328125" style="23"/>
    <col min="3588" max="3588" width="10.1328125" style="23" bestFit="1" customWidth="1"/>
    <col min="3589" max="3589" width="9.86328125" style="23" bestFit="1" customWidth="1"/>
    <col min="3590" max="3590" width="9.86328125" style="23" customWidth="1"/>
    <col min="3591" max="3591" width="19.3984375" style="23" bestFit="1" customWidth="1"/>
    <col min="3592" max="3840" width="9.1328125" style="23"/>
    <col min="3841" max="3841" width="21.3984375" style="23" bestFit="1" customWidth="1"/>
    <col min="3842" max="3842" width="33" style="23" customWidth="1"/>
    <col min="3843" max="3843" width="9.1328125" style="23"/>
    <col min="3844" max="3844" width="10.1328125" style="23" bestFit="1" customWidth="1"/>
    <col min="3845" max="3845" width="9.86328125" style="23" bestFit="1" customWidth="1"/>
    <col min="3846" max="3846" width="9.86328125" style="23" customWidth="1"/>
    <col min="3847" max="3847" width="19.3984375" style="23" bestFit="1" customWidth="1"/>
    <col min="3848" max="4096" width="9.1328125" style="23"/>
    <col min="4097" max="4097" width="21.3984375" style="23" bestFit="1" customWidth="1"/>
    <col min="4098" max="4098" width="33" style="23" customWidth="1"/>
    <col min="4099" max="4099" width="9.1328125" style="23"/>
    <col min="4100" max="4100" width="10.1328125" style="23" bestFit="1" customWidth="1"/>
    <col min="4101" max="4101" width="9.86328125" style="23" bestFit="1" customWidth="1"/>
    <col min="4102" max="4102" width="9.86328125" style="23" customWidth="1"/>
    <col min="4103" max="4103" width="19.3984375" style="23" bestFit="1" customWidth="1"/>
    <col min="4104" max="4352" width="9.1328125" style="23"/>
    <col min="4353" max="4353" width="21.3984375" style="23" bestFit="1" customWidth="1"/>
    <col min="4354" max="4354" width="33" style="23" customWidth="1"/>
    <col min="4355" max="4355" width="9.1328125" style="23"/>
    <col min="4356" max="4356" width="10.1328125" style="23" bestFit="1" customWidth="1"/>
    <col min="4357" max="4357" width="9.86328125" style="23" bestFit="1" customWidth="1"/>
    <col min="4358" max="4358" width="9.86328125" style="23" customWidth="1"/>
    <col min="4359" max="4359" width="19.3984375" style="23" bestFit="1" customWidth="1"/>
    <col min="4360" max="4608" width="9.1328125" style="23"/>
    <col min="4609" max="4609" width="21.3984375" style="23" bestFit="1" customWidth="1"/>
    <col min="4610" max="4610" width="33" style="23" customWidth="1"/>
    <col min="4611" max="4611" width="9.1328125" style="23"/>
    <col min="4612" max="4612" width="10.1328125" style="23" bestFit="1" customWidth="1"/>
    <col min="4613" max="4613" width="9.86328125" style="23" bestFit="1" customWidth="1"/>
    <col min="4614" max="4614" width="9.86328125" style="23" customWidth="1"/>
    <col min="4615" max="4615" width="19.3984375" style="23" bestFit="1" customWidth="1"/>
    <col min="4616" max="4864" width="9.1328125" style="23"/>
    <col min="4865" max="4865" width="21.3984375" style="23" bestFit="1" customWidth="1"/>
    <col min="4866" max="4866" width="33" style="23" customWidth="1"/>
    <col min="4867" max="4867" width="9.1328125" style="23"/>
    <col min="4868" max="4868" width="10.1328125" style="23" bestFit="1" customWidth="1"/>
    <col min="4869" max="4869" width="9.86328125" style="23" bestFit="1" customWidth="1"/>
    <col min="4870" max="4870" width="9.86328125" style="23" customWidth="1"/>
    <col min="4871" max="4871" width="19.3984375" style="23" bestFit="1" customWidth="1"/>
    <col min="4872" max="5120" width="9.1328125" style="23"/>
    <col min="5121" max="5121" width="21.3984375" style="23" bestFit="1" customWidth="1"/>
    <col min="5122" max="5122" width="33" style="23" customWidth="1"/>
    <col min="5123" max="5123" width="9.1328125" style="23"/>
    <col min="5124" max="5124" width="10.1328125" style="23" bestFit="1" customWidth="1"/>
    <col min="5125" max="5125" width="9.86328125" style="23" bestFit="1" customWidth="1"/>
    <col min="5126" max="5126" width="9.86328125" style="23" customWidth="1"/>
    <col min="5127" max="5127" width="19.3984375" style="23" bestFit="1" customWidth="1"/>
    <col min="5128" max="5376" width="9.1328125" style="23"/>
    <col min="5377" max="5377" width="21.3984375" style="23" bestFit="1" customWidth="1"/>
    <col min="5378" max="5378" width="33" style="23" customWidth="1"/>
    <col min="5379" max="5379" width="9.1328125" style="23"/>
    <col min="5380" max="5380" width="10.1328125" style="23" bestFit="1" customWidth="1"/>
    <col min="5381" max="5381" width="9.86328125" style="23" bestFit="1" customWidth="1"/>
    <col min="5382" max="5382" width="9.86328125" style="23" customWidth="1"/>
    <col min="5383" max="5383" width="19.3984375" style="23" bestFit="1" customWidth="1"/>
    <col min="5384" max="5632" width="9.1328125" style="23"/>
    <col min="5633" max="5633" width="21.3984375" style="23" bestFit="1" customWidth="1"/>
    <col min="5634" max="5634" width="33" style="23" customWidth="1"/>
    <col min="5635" max="5635" width="9.1328125" style="23"/>
    <col min="5636" max="5636" width="10.1328125" style="23" bestFit="1" customWidth="1"/>
    <col min="5637" max="5637" width="9.86328125" style="23" bestFit="1" customWidth="1"/>
    <col min="5638" max="5638" width="9.86328125" style="23" customWidth="1"/>
    <col min="5639" max="5639" width="19.3984375" style="23" bestFit="1" customWidth="1"/>
    <col min="5640" max="5888" width="9.1328125" style="23"/>
    <col min="5889" max="5889" width="21.3984375" style="23" bestFit="1" customWidth="1"/>
    <col min="5890" max="5890" width="33" style="23" customWidth="1"/>
    <col min="5891" max="5891" width="9.1328125" style="23"/>
    <col min="5892" max="5892" width="10.1328125" style="23" bestFit="1" customWidth="1"/>
    <col min="5893" max="5893" width="9.86328125" style="23" bestFit="1" customWidth="1"/>
    <col min="5894" max="5894" width="9.86328125" style="23" customWidth="1"/>
    <col min="5895" max="5895" width="19.3984375" style="23" bestFit="1" customWidth="1"/>
    <col min="5896" max="6144" width="9.1328125" style="23"/>
    <col min="6145" max="6145" width="21.3984375" style="23" bestFit="1" customWidth="1"/>
    <col min="6146" max="6146" width="33" style="23" customWidth="1"/>
    <col min="6147" max="6147" width="9.1328125" style="23"/>
    <col min="6148" max="6148" width="10.1328125" style="23" bestFit="1" customWidth="1"/>
    <col min="6149" max="6149" width="9.86328125" style="23" bestFit="1" customWidth="1"/>
    <col min="6150" max="6150" width="9.86328125" style="23" customWidth="1"/>
    <col min="6151" max="6151" width="19.3984375" style="23" bestFit="1" customWidth="1"/>
    <col min="6152" max="6400" width="9.1328125" style="23"/>
    <col min="6401" max="6401" width="21.3984375" style="23" bestFit="1" customWidth="1"/>
    <col min="6402" max="6402" width="33" style="23" customWidth="1"/>
    <col min="6403" max="6403" width="9.1328125" style="23"/>
    <col min="6404" max="6404" width="10.1328125" style="23" bestFit="1" customWidth="1"/>
    <col min="6405" max="6405" width="9.86328125" style="23" bestFit="1" customWidth="1"/>
    <col min="6406" max="6406" width="9.86328125" style="23" customWidth="1"/>
    <col min="6407" max="6407" width="19.3984375" style="23" bestFit="1" customWidth="1"/>
    <col min="6408" max="6656" width="9.1328125" style="23"/>
    <col min="6657" max="6657" width="21.3984375" style="23" bestFit="1" customWidth="1"/>
    <col min="6658" max="6658" width="33" style="23" customWidth="1"/>
    <col min="6659" max="6659" width="9.1328125" style="23"/>
    <col min="6660" max="6660" width="10.1328125" style="23" bestFit="1" customWidth="1"/>
    <col min="6661" max="6661" width="9.86328125" style="23" bestFit="1" customWidth="1"/>
    <col min="6662" max="6662" width="9.86328125" style="23" customWidth="1"/>
    <col min="6663" max="6663" width="19.3984375" style="23" bestFit="1" customWidth="1"/>
    <col min="6664" max="6912" width="9.1328125" style="23"/>
    <col min="6913" max="6913" width="21.3984375" style="23" bestFit="1" customWidth="1"/>
    <col min="6914" max="6914" width="33" style="23" customWidth="1"/>
    <col min="6915" max="6915" width="9.1328125" style="23"/>
    <col min="6916" max="6916" width="10.1328125" style="23" bestFit="1" customWidth="1"/>
    <col min="6917" max="6917" width="9.86328125" style="23" bestFit="1" customWidth="1"/>
    <col min="6918" max="6918" width="9.86328125" style="23" customWidth="1"/>
    <col min="6919" max="6919" width="19.3984375" style="23" bestFit="1" customWidth="1"/>
    <col min="6920" max="7168" width="9.1328125" style="23"/>
    <col min="7169" max="7169" width="21.3984375" style="23" bestFit="1" customWidth="1"/>
    <col min="7170" max="7170" width="33" style="23" customWidth="1"/>
    <col min="7171" max="7171" width="9.1328125" style="23"/>
    <col min="7172" max="7172" width="10.1328125" style="23" bestFit="1" customWidth="1"/>
    <col min="7173" max="7173" width="9.86328125" style="23" bestFit="1" customWidth="1"/>
    <col min="7174" max="7174" width="9.86328125" style="23" customWidth="1"/>
    <col min="7175" max="7175" width="19.3984375" style="23" bestFit="1" customWidth="1"/>
    <col min="7176" max="7424" width="9.1328125" style="23"/>
    <col min="7425" max="7425" width="21.3984375" style="23" bestFit="1" customWidth="1"/>
    <col min="7426" max="7426" width="33" style="23" customWidth="1"/>
    <col min="7427" max="7427" width="9.1328125" style="23"/>
    <col min="7428" max="7428" width="10.1328125" style="23" bestFit="1" customWidth="1"/>
    <col min="7429" max="7429" width="9.86328125" style="23" bestFit="1" customWidth="1"/>
    <col min="7430" max="7430" width="9.86328125" style="23" customWidth="1"/>
    <col min="7431" max="7431" width="19.3984375" style="23" bestFit="1" customWidth="1"/>
    <col min="7432" max="7680" width="9.1328125" style="23"/>
    <col min="7681" max="7681" width="21.3984375" style="23" bestFit="1" customWidth="1"/>
    <col min="7682" max="7682" width="33" style="23" customWidth="1"/>
    <col min="7683" max="7683" width="9.1328125" style="23"/>
    <col min="7684" max="7684" width="10.1328125" style="23" bestFit="1" customWidth="1"/>
    <col min="7685" max="7685" width="9.86328125" style="23" bestFit="1" customWidth="1"/>
    <col min="7686" max="7686" width="9.86328125" style="23" customWidth="1"/>
    <col min="7687" max="7687" width="19.3984375" style="23" bestFit="1" customWidth="1"/>
    <col min="7688" max="7936" width="9.1328125" style="23"/>
    <col min="7937" max="7937" width="21.3984375" style="23" bestFit="1" customWidth="1"/>
    <col min="7938" max="7938" width="33" style="23" customWidth="1"/>
    <col min="7939" max="7939" width="9.1328125" style="23"/>
    <col min="7940" max="7940" width="10.1328125" style="23" bestFit="1" customWidth="1"/>
    <col min="7941" max="7941" width="9.86328125" style="23" bestFit="1" customWidth="1"/>
    <col min="7942" max="7942" width="9.86328125" style="23" customWidth="1"/>
    <col min="7943" max="7943" width="19.3984375" style="23" bestFit="1" customWidth="1"/>
    <col min="7944" max="8192" width="9.1328125" style="23"/>
    <col min="8193" max="8193" width="21.3984375" style="23" bestFit="1" customWidth="1"/>
    <col min="8194" max="8194" width="33" style="23" customWidth="1"/>
    <col min="8195" max="8195" width="9.1328125" style="23"/>
    <col min="8196" max="8196" width="10.1328125" style="23" bestFit="1" customWidth="1"/>
    <col min="8197" max="8197" width="9.86328125" style="23" bestFit="1" customWidth="1"/>
    <col min="8198" max="8198" width="9.86328125" style="23" customWidth="1"/>
    <col min="8199" max="8199" width="19.3984375" style="23" bestFit="1" customWidth="1"/>
    <col min="8200" max="8448" width="9.1328125" style="23"/>
    <col min="8449" max="8449" width="21.3984375" style="23" bestFit="1" customWidth="1"/>
    <col min="8450" max="8450" width="33" style="23" customWidth="1"/>
    <col min="8451" max="8451" width="9.1328125" style="23"/>
    <col min="8452" max="8452" width="10.1328125" style="23" bestFit="1" customWidth="1"/>
    <col min="8453" max="8453" width="9.86328125" style="23" bestFit="1" customWidth="1"/>
    <col min="8454" max="8454" width="9.86328125" style="23" customWidth="1"/>
    <col min="8455" max="8455" width="19.3984375" style="23" bestFit="1" customWidth="1"/>
    <col min="8456" max="8704" width="9.1328125" style="23"/>
    <col min="8705" max="8705" width="21.3984375" style="23" bestFit="1" customWidth="1"/>
    <col min="8706" max="8706" width="33" style="23" customWidth="1"/>
    <col min="8707" max="8707" width="9.1328125" style="23"/>
    <col min="8708" max="8708" width="10.1328125" style="23" bestFit="1" customWidth="1"/>
    <col min="8709" max="8709" width="9.86328125" style="23" bestFit="1" customWidth="1"/>
    <col min="8710" max="8710" width="9.86328125" style="23" customWidth="1"/>
    <col min="8711" max="8711" width="19.3984375" style="23" bestFit="1" customWidth="1"/>
    <col min="8712" max="8960" width="9.1328125" style="23"/>
    <col min="8961" max="8961" width="21.3984375" style="23" bestFit="1" customWidth="1"/>
    <col min="8962" max="8962" width="33" style="23" customWidth="1"/>
    <col min="8963" max="8963" width="9.1328125" style="23"/>
    <col min="8964" max="8964" width="10.1328125" style="23" bestFit="1" customWidth="1"/>
    <col min="8965" max="8965" width="9.86328125" style="23" bestFit="1" customWidth="1"/>
    <col min="8966" max="8966" width="9.86328125" style="23" customWidth="1"/>
    <col min="8967" max="8967" width="19.3984375" style="23" bestFit="1" customWidth="1"/>
    <col min="8968" max="9216" width="9.1328125" style="23"/>
    <col min="9217" max="9217" width="21.3984375" style="23" bestFit="1" customWidth="1"/>
    <col min="9218" max="9218" width="33" style="23" customWidth="1"/>
    <col min="9219" max="9219" width="9.1328125" style="23"/>
    <col min="9220" max="9220" width="10.1328125" style="23" bestFit="1" customWidth="1"/>
    <col min="9221" max="9221" width="9.86328125" style="23" bestFit="1" customWidth="1"/>
    <col min="9222" max="9222" width="9.86328125" style="23" customWidth="1"/>
    <col min="9223" max="9223" width="19.3984375" style="23" bestFit="1" customWidth="1"/>
    <col min="9224" max="9472" width="9.1328125" style="23"/>
    <col min="9473" max="9473" width="21.3984375" style="23" bestFit="1" customWidth="1"/>
    <col min="9474" max="9474" width="33" style="23" customWidth="1"/>
    <col min="9475" max="9475" width="9.1328125" style="23"/>
    <col min="9476" max="9476" width="10.1328125" style="23" bestFit="1" customWidth="1"/>
    <col min="9477" max="9477" width="9.86328125" style="23" bestFit="1" customWidth="1"/>
    <col min="9478" max="9478" width="9.86328125" style="23" customWidth="1"/>
    <col min="9479" max="9479" width="19.3984375" style="23" bestFit="1" customWidth="1"/>
    <col min="9480" max="9728" width="9.1328125" style="23"/>
    <col min="9729" max="9729" width="21.3984375" style="23" bestFit="1" customWidth="1"/>
    <col min="9730" max="9730" width="33" style="23" customWidth="1"/>
    <col min="9731" max="9731" width="9.1328125" style="23"/>
    <col min="9732" max="9732" width="10.1328125" style="23" bestFit="1" customWidth="1"/>
    <col min="9733" max="9733" width="9.86328125" style="23" bestFit="1" customWidth="1"/>
    <col min="9734" max="9734" width="9.86328125" style="23" customWidth="1"/>
    <col min="9735" max="9735" width="19.3984375" style="23" bestFit="1" customWidth="1"/>
    <col min="9736" max="9984" width="9.1328125" style="23"/>
    <col min="9985" max="9985" width="21.3984375" style="23" bestFit="1" customWidth="1"/>
    <col min="9986" max="9986" width="33" style="23" customWidth="1"/>
    <col min="9987" max="9987" width="9.1328125" style="23"/>
    <col min="9988" max="9988" width="10.1328125" style="23" bestFit="1" customWidth="1"/>
    <col min="9989" max="9989" width="9.86328125" style="23" bestFit="1" customWidth="1"/>
    <col min="9990" max="9990" width="9.86328125" style="23" customWidth="1"/>
    <col min="9991" max="9991" width="19.3984375" style="23" bestFit="1" customWidth="1"/>
    <col min="9992" max="10240" width="9.1328125" style="23"/>
    <col min="10241" max="10241" width="21.3984375" style="23" bestFit="1" customWidth="1"/>
    <col min="10242" max="10242" width="33" style="23" customWidth="1"/>
    <col min="10243" max="10243" width="9.1328125" style="23"/>
    <col min="10244" max="10244" width="10.1328125" style="23" bestFit="1" customWidth="1"/>
    <col min="10245" max="10245" width="9.86328125" style="23" bestFit="1" customWidth="1"/>
    <col min="10246" max="10246" width="9.86328125" style="23" customWidth="1"/>
    <col min="10247" max="10247" width="19.3984375" style="23" bestFit="1" customWidth="1"/>
    <col min="10248" max="10496" width="9.1328125" style="23"/>
    <col min="10497" max="10497" width="21.3984375" style="23" bestFit="1" customWidth="1"/>
    <col min="10498" max="10498" width="33" style="23" customWidth="1"/>
    <col min="10499" max="10499" width="9.1328125" style="23"/>
    <col min="10500" max="10500" width="10.1328125" style="23" bestFit="1" customWidth="1"/>
    <col min="10501" max="10501" width="9.86328125" style="23" bestFit="1" customWidth="1"/>
    <col min="10502" max="10502" width="9.86328125" style="23" customWidth="1"/>
    <col min="10503" max="10503" width="19.3984375" style="23" bestFit="1" customWidth="1"/>
    <col min="10504" max="10752" width="9.1328125" style="23"/>
    <col min="10753" max="10753" width="21.3984375" style="23" bestFit="1" customWidth="1"/>
    <col min="10754" max="10754" width="33" style="23" customWidth="1"/>
    <col min="10755" max="10755" width="9.1328125" style="23"/>
    <col min="10756" max="10756" width="10.1328125" style="23" bestFit="1" customWidth="1"/>
    <col min="10757" max="10757" width="9.86328125" style="23" bestFit="1" customWidth="1"/>
    <col min="10758" max="10758" width="9.86328125" style="23" customWidth="1"/>
    <col min="10759" max="10759" width="19.3984375" style="23" bestFit="1" customWidth="1"/>
    <col min="10760" max="11008" width="9.1328125" style="23"/>
    <col min="11009" max="11009" width="21.3984375" style="23" bestFit="1" customWidth="1"/>
    <col min="11010" max="11010" width="33" style="23" customWidth="1"/>
    <col min="11011" max="11011" width="9.1328125" style="23"/>
    <col min="11012" max="11012" width="10.1328125" style="23" bestFit="1" customWidth="1"/>
    <col min="11013" max="11013" width="9.86328125" style="23" bestFit="1" customWidth="1"/>
    <col min="11014" max="11014" width="9.86328125" style="23" customWidth="1"/>
    <col min="11015" max="11015" width="19.3984375" style="23" bestFit="1" customWidth="1"/>
    <col min="11016" max="11264" width="9.1328125" style="23"/>
    <col min="11265" max="11265" width="21.3984375" style="23" bestFit="1" customWidth="1"/>
    <col min="11266" max="11266" width="33" style="23" customWidth="1"/>
    <col min="11267" max="11267" width="9.1328125" style="23"/>
    <col min="11268" max="11268" width="10.1328125" style="23" bestFit="1" customWidth="1"/>
    <col min="11269" max="11269" width="9.86328125" style="23" bestFit="1" customWidth="1"/>
    <col min="11270" max="11270" width="9.86328125" style="23" customWidth="1"/>
    <col min="11271" max="11271" width="19.3984375" style="23" bestFit="1" customWidth="1"/>
    <col min="11272" max="11520" width="9.1328125" style="23"/>
    <col min="11521" max="11521" width="21.3984375" style="23" bestFit="1" customWidth="1"/>
    <col min="11522" max="11522" width="33" style="23" customWidth="1"/>
    <col min="11523" max="11523" width="9.1328125" style="23"/>
    <col min="11524" max="11524" width="10.1328125" style="23" bestFit="1" customWidth="1"/>
    <col min="11525" max="11525" width="9.86328125" style="23" bestFit="1" customWidth="1"/>
    <col min="11526" max="11526" width="9.86328125" style="23" customWidth="1"/>
    <col min="11527" max="11527" width="19.3984375" style="23" bestFit="1" customWidth="1"/>
    <col min="11528" max="11776" width="9.1328125" style="23"/>
    <col min="11777" max="11777" width="21.3984375" style="23" bestFit="1" customWidth="1"/>
    <col min="11778" max="11778" width="33" style="23" customWidth="1"/>
    <col min="11779" max="11779" width="9.1328125" style="23"/>
    <col min="11780" max="11780" width="10.1328125" style="23" bestFit="1" customWidth="1"/>
    <col min="11781" max="11781" width="9.86328125" style="23" bestFit="1" customWidth="1"/>
    <col min="11782" max="11782" width="9.86328125" style="23" customWidth="1"/>
    <col min="11783" max="11783" width="19.3984375" style="23" bestFit="1" customWidth="1"/>
    <col min="11784" max="12032" width="9.1328125" style="23"/>
    <col min="12033" max="12033" width="21.3984375" style="23" bestFit="1" customWidth="1"/>
    <col min="12034" max="12034" width="33" style="23" customWidth="1"/>
    <col min="12035" max="12035" width="9.1328125" style="23"/>
    <col min="12036" max="12036" width="10.1328125" style="23" bestFit="1" customWidth="1"/>
    <col min="12037" max="12037" width="9.86328125" style="23" bestFit="1" customWidth="1"/>
    <col min="12038" max="12038" width="9.86328125" style="23" customWidth="1"/>
    <col min="12039" max="12039" width="19.3984375" style="23" bestFit="1" customWidth="1"/>
    <col min="12040" max="12288" width="9.1328125" style="23"/>
    <col min="12289" max="12289" width="21.3984375" style="23" bestFit="1" customWidth="1"/>
    <col min="12290" max="12290" width="33" style="23" customWidth="1"/>
    <col min="12291" max="12291" width="9.1328125" style="23"/>
    <col min="12292" max="12292" width="10.1328125" style="23" bestFit="1" customWidth="1"/>
    <col min="12293" max="12293" width="9.86328125" style="23" bestFit="1" customWidth="1"/>
    <col min="12294" max="12294" width="9.86328125" style="23" customWidth="1"/>
    <col min="12295" max="12295" width="19.3984375" style="23" bestFit="1" customWidth="1"/>
    <col min="12296" max="12544" width="9.1328125" style="23"/>
    <col min="12545" max="12545" width="21.3984375" style="23" bestFit="1" customWidth="1"/>
    <col min="12546" max="12546" width="33" style="23" customWidth="1"/>
    <col min="12547" max="12547" width="9.1328125" style="23"/>
    <col min="12548" max="12548" width="10.1328125" style="23" bestFit="1" customWidth="1"/>
    <col min="12549" max="12549" width="9.86328125" style="23" bestFit="1" customWidth="1"/>
    <col min="12550" max="12550" width="9.86328125" style="23" customWidth="1"/>
    <col min="12551" max="12551" width="19.3984375" style="23" bestFit="1" customWidth="1"/>
    <col min="12552" max="12800" width="9.1328125" style="23"/>
    <col min="12801" max="12801" width="21.3984375" style="23" bestFit="1" customWidth="1"/>
    <col min="12802" max="12802" width="33" style="23" customWidth="1"/>
    <col min="12803" max="12803" width="9.1328125" style="23"/>
    <col min="12804" max="12804" width="10.1328125" style="23" bestFit="1" customWidth="1"/>
    <col min="12805" max="12805" width="9.86328125" style="23" bestFit="1" customWidth="1"/>
    <col min="12806" max="12806" width="9.86328125" style="23" customWidth="1"/>
    <col min="12807" max="12807" width="19.3984375" style="23" bestFit="1" customWidth="1"/>
    <col min="12808" max="13056" width="9.1328125" style="23"/>
    <col min="13057" max="13057" width="21.3984375" style="23" bestFit="1" customWidth="1"/>
    <col min="13058" max="13058" width="33" style="23" customWidth="1"/>
    <col min="13059" max="13059" width="9.1328125" style="23"/>
    <col min="13060" max="13060" width="10.1328125" style="23" bestFit="1" customWidth="1"/>
    <col min="13061" max="13061" width="9.86328125" style="23" bestFit="1" customWidth="1"/>
    <col min="13062" max="13062" width="9.86328125" style="23" customWidth="1"/>
    <col min="13063" max="13063" width="19.3984375" style="23" bestFit="1" customWidth="1"/>
    <col min="13064" max="13312" width="9.1328125" style="23"/>
    <col min="13313" max="13313" width="21.3984375" style="23" bestFit="1" customWidth="1"/>
    <col min="13314" max="13314" width="33" style="23" customWidth="1"/>
    <col min="13315" max="13315" width="9.1328125" style="23"/>
    <col min="13316" max="13316" width="10.1328125" style="23" bestFit="1" customWidth="1"/>
    <col min="13317" max="13317" width="9.86328125" style="23" bestFit="1" customWidth="1"/>
    <col min="13318" max="13318" width="9.86328125" style="23" customWidth="1"/>
    <col min="13319" max="13319" width="19.3984375" style="23" bestFit="1" customWidth="1"/>
    <col min="13320" max="13568" width="9.1328125" style="23"/>
    <col min="13569" max="13569" width="21.3984375" style="23" bestFit="1" customWidth="1"/>
    <col min="13570" max="13570" width="33" style="23" customWidth="1"/>
    <col min="13571" max="13571" width="9.1328125" style="23"/>
    <col min="13572" max="13572" width="10.1328125" style="23" bestFit="1" customWidth="1"/>
    <col min="13573" max="13573" width="9.86328125" style="23" bestFit="1" customWidth="1"/>
    <col min="13574" max="13574" width="9.86328125" style="23" customWidth="1"/>
    <col min="13575" max="13575" width="19.3984375" style="23" bestFit="1" customWidth="1"/>
    <col min="13576" max="13824" width="9.1328125" style="23"/>
    <col min="13825" max="13825" width="21.3984375" style="23" bestFit="1" customWidth="1"/>
    <col min="13826" max="13826" width="33" style="23" customWidth="1"/>
    <col min="13827" max="13827" width="9.1328125" style="23"/>
    <col min="13828" max="13828" width="10.1328125" style="23" bestFit="1" customWidth="1"/>
    <col min="13829" max="13829" width="9.86328125" style="23" bestFit="1" customWidth="1"/>
    <col min="13830" max="13830" width="9.86328125" style="23" customWidth="1"/>
    <col min="13831" max="13831" width="19.3984375" style="23" bestFit="1" customWidth="1"/>
    <col min="13832" max="14080" width="9.1328125" style="23"/>
    <col min="14081" max="14081" width="21.3984375" style="23" bestFit="1" customWidth="1"/>
    <col min="14082" max="14082" width="33" style="23" customWidth="1"/>
    <col min="14083" max="14083" width="9.1328125" style="23"/>
    <col min="14084" max="14084" width="10.1328125" style="23" bestFit="1" customWidth="1"/>
    <col min="14085" max="14085" width="9.86328125" style="23" bestFit="1" customWidth="1"/>
    <col min="14086" max="14086" width="9.86328125" style="23" customWidth="1"/>
    <col min="14087" max="14087" width="19.3984375" style="23" bestFit="1" customWidth="1"/>
    <col min="14088" max="14336" width="9.1328125" style="23"/>
    <col min="14337" max="14337" width="21.3984375" style="23" bestFit="1" customWidth="1"/>
    <col min="14338" max="14338" width="33" style="23" customWidth="1"/>
    <col min="14339" max="14339" width="9.1328125" style="23"/>
    <col min="14340" max="14340" width="10.1328125" style="23" bestFit="1" customWidth="1"/>
    <col min="14341" max="14341" width="9.86328125" style="23" bestFit="1" customWidth="1"/>
    <col min="14342" max="14342" width="9.86328125" style="23" customWidth="1"/>
    <col min="14343" max="14343" width="19.3984375" style="23" bestFit="1" customWidth="1"/>
    <col min="14344" max="14592" width="9.1328125" style="23"/>
    <col min="14593" max="14593" width="21.3984375" style="23" bestFit="1" customWidth="1"/>
    <col min="14594" max="14594" width="33" style="23" customWidth="1"/>
    <col min="14595" max="14595" width="9.1328125" style="23"/>
    <col min="14596" max="14596" width="10.1328125" style="23" bestFit="1" customWidth="1"/>
    <col min="14597" max="14597" width="9.86328125" style="23" bestFit="1" customWidth="1"/>
    <col min="14598" max="14598" width="9.86328125" style="23" customWidth="1"/>
    <col min="14599" max="14599" width="19.3984375" style="23" bestFit="1" customWidth="1"/>
    <col min="14600" max="14848" width="9.1328125" style="23"/>
    <col min="14849" max="14849" width="21.3984375" style="23" bestFit="1" customWidth="1"/>
    <col min="14850" max="14850" width="33" style="23" customWidth="1"/>
    <col min="14851" max="14851" width="9.1328125" style="23"/>
    <col min="14852" max="14852" width="10.1328125" style="23" bestFit="1" customWidth="1"/>
    <col min="14853" max="14853" width="9.86328125" style="23" bestFit="1" customWidth="1"/>
    <col min="14854" max="14854" width="9.86328125" style="23" customWidth="1"/>
    <col min="14855" max="14855" width="19.3984375" style="23" bestFit="1" customWidth="1"/>
    <col min="14856" max="15104" width="9.1328125" style="23"/>
    <col min="15105" max="15105" width="21.3984375" style="23" bestFit="1" customWidth="1"/>
    <col min="15106" max="15106" width="33" style="23" customWidth="1"/>
    <col min="15107" max="15107" width="9.1328125" style="23"/>
    <col min="15108" max="15108" width="10.1328125" style="23" bestFit="1" customWidth="1"/>
    <col min="15109" max="15109" width="9.86328125" style="23" bestFit="1" customWidth="1"/>
    <col min="15110" max="15110" width="9.86328125" style="23" customWidth="1"/>
    <col min="15111" max="15111" width="19.3984375" style="23" bestFit="1" customWidth="1"/>
    <col min="15112" max="15360" width="9.1328125" style="23"/>
    <col min="15361" max="15361" width="21.3984375" style="23" bestFit="1" customWidth="1"/>
    <col min="15362" max="15362" width="33" style="23" customWidth="1"/>
    <col min="15363" max="15363" width="9.1328125" style="23"/>
    <col min="15364" max="15364" width="10.1328125" style="23" bestFit="1" customWidth="1"/>
    <col min="15365" max="15365" width="9.86328125" style="23" bestFit="1" customWidth="1"/>
    <col min="15366" max="15366" width="9.86328125" style="23" customWidth="1"/>
    <col min="15367" max="15367" width="19.3984375" style="23" bestFit="1" customWidth="1"/>
    <col min="15368" max="15616" width="9.1328125" style="23"/>
    <col min="15617" max="15617" width="21.3984375" style="23" bestFit="1" customWidth="1"/>
    <col min="15618" max="15618" width="33" style="23" customWidth="1"/>
    <col min="15619" max="15619" width="9.1328125" style="23"/>
    <col min="15620" max="15620" width="10.1328125" style="23" bestFit="1" customWidth="1"/>
    <col min="15621" max="15621" width="9.86328125" style="23" bestFit="1" customWidth="1"/>
    <col min="15622" max="15622" width="9.86328125" style="23" customWidth="1"/>
    <col min="15623" max="15623" width="19.3984375" style="23" bestFit="1" customWidth="1"/>
    <col min="15624" max="15872" width="9.1328125" style="23"/>
    <col min="15873" max="15873" width="21.3984375" style="23" bestFit="1" customWidth="1"/>
    <col min="15874" max="15874" width="33" style="23" customWidth="1"/>
    <col min="15875" max="15875" width="9.1328125" style="23"/>
    <col min="15876" max="15876" width="10.1328125" style="23" bestFit="1" customWidth="1"/>
    <col min="15877" max="15877" width="9.86328125" style="23" bestFit="1" customWidth="1"/>
    <col min="15878" max="15878" width="9.86328125" style="23" customWidth="1"/>
    <col min="15879" max="15879" width="19.3984375" style="23" bestFit="1" customWidth="1"/>
    <col min="15880" max="16128" width="9.1328125" style="23"/>
    <col min="16129" max="16129" width="21.3984375" style="23" bestFit="1" customWidth="1"/>
    <col min="16130" max="16130" width="33" style="23" customWidth="1"/>
    <col min="16131" max="16131" width="9.1328125" style="23"/>
    <col min="16132" max="16132" width="10.1328125" style="23" bestFit="1" customWidth="1"/>
    <col min="16133" max="16133" width="9.86328125" style="23" bestFit="1" customWidth="1"/>
    <col min="16134" max="16134" width="9.86328125" style="23" customWidth="1"/>
    <col min="16135" max="16135" width="19.3984375" style="23" bestFit="1" customWidth="1"/>
    <col min="16136" max="16384" width="9.1328125" style="23"/>
  </cols>
  <sheetData>
    <row r="1" spans="1:11" ht="15" x14ac:dyDescent="0.4">
      <c r="A1" s="80" t="str">
        <f>"BSU - "&amp;$A$33</f>
        <v>BSU - FY2020</v>
      </c>
      <c r="B1" s="80"/>
      <c r="C1" s="80"/>
      <c r="D1" s="80"/>
      <c r="E1" s="80"/>
      <c r="F1" s="80"/>
      <c r="G1" s="80"/>
    </row>
    <row r="2" spans="1:11" ht="13.15" x14ac:dyDescent="0.4">
      <c r="I2" s="73" t="s">
        <v>56</v>
      </c>
    </row>
    <row r="3" spans="1:11" ht="13.5" thickBot="1" x14ac:dyDescent="0.45">
      <c r="A3" s="25" t="s">
        <v>13</v>
      </c>
      <c r="B3" s="25" t="s">
        <v>14</v>
      </c>
      <c r="C3" s="26" t="s">
        <v>13</v>
      </c>
      <c r="D3" s="26" t="s">
        <v>15</v>
      </c>
      <c r="E3" s="26" t="s">
        <v>16</v>
      </c>
      <c r="F3" s="27">
        <v>1</v>
      </c>
      <c r="G3" s="26" t="s">
        <v>17</v>
      </c>
      <c r="H3" s="28" t="s">
        <v>18</v>
      </c>
      <c r="I3" s="29" t="s">
        <v>19</v>
      </c>
    </row>
    <row r="4" spans="1:11" x14ac:dyDescent="0.35">
      <c r="A4" s="32" t="s">
        <v>20</v>
      </c>
      <c r="B4" s="32" t="s">
        <v>21</v>
      </c>
      <c r="C4" s="56">
        <f>+'BSU CFI'!K4</f>
        <v>0.5</v>
      </c>
      <c r="D4" s="34">
        <v>10</v>
      </c>
      <c r="E4" s="34">
        <v>3</v>
      </c>
      <c r="F4" s="47">
        <v>0.13300000000000001</v>
      </c>
      <c r="G4" s="33">
        <f>+C4/F4</f>
        <v>3.7593984962406015</v>
      </c>
      <c r="H4" s="48">
        <v>0.35</v>
      </c>
      <c r="I4" s="52">
        <f>+G4*H4</f>
        <v>1.3157894736842104</v>
      </c>
    </row>
    <row r="5" spans="1:11" x14ac:dyDescent="0.35">
      <c r="A5" s="32" t="s">
        <v>22</v>
      </c>
      <c r="B5" s="32" t="s">
        <v>23</v>
      </c>
      <c r="C5" s="57">
        <f>+'BSU CFI'!K6</f>
        <v>4.0500000000000001E-2</v>
      </c>
      <c r="D5" s="34">
        <v>10</v>
      </c>
      <c r="E5" s="34">
        <v>3</v>
      </c>
      <c r="F5" s="45">
        <v>7.0000000000000001E-3</v>
      </c>
      <c r="G5" s="33">
        <f>+C5/F5</f>
        <v>5.7857142857142856</v>
      </c>
      <c r="H5" s="48">
        <v>0.1</v>
      </c>
      <c r="I5" s="52">
        <f>+G5*H5</f>
        <v>0.57857142857142863</v>
      </c>
    </row>
    <row r="6" spans="1:11" x14ac:dyDescent="0.35">
      <c r="A6" s="35" t="s">
        <v>24</v>
      </c>
      <c r="B6" s="35" t="s">
        <v>25</v>
      </c>
      <c r="C6" s="56">
        <f>+'BSU CFI'!K10</f>
        <v>1.03</v>
      </c>
      <c r="D6" s="34">
        <v>10</v>
      </c>
      <c r="E6" s="34">
        <v>3</v>
      </c>
      <c r="F6" s="47">
        <v>0.41699999999999998</v>
      </c>
      <c r="G6" s="33">
        <f>IF(+C6/F6&gt;10,10,+C6/F6)</f>
        <v>2.4700239808153479</v>
      </c>
      <c r="H6" s="48">
        <v>0.35</v>
      </c>
      <c r="I6" s="52">
        <f>+G6*H6</f>
        <v>0.86450839328537177</v>
      </c>
    </row>
    <row r="7" spans="1:11" ht="13.15" thickBot="1" x14ac:dyDescent="0.4">
      <c r="A7" s="36" t="s">
        <v>26</v>
      </c>
      <c r="B7" s="36" t="s">
        <v>27</v>
      </c>
      <c r="C7" s="58">
        <f>+'BSU CFI'!K8</f>
        <v>3.61E-2</v>
      </c>
      <c r="D7" s="37">
        <v>10</v>
      </c>
      <c r="E7" s="37">
        <v>3</v>
      </c>
      <c r="F7" s="46">
        <v>0.02</v>
      </c>
      <c r="G7" s="38">
        <f>+C7/F7</f>
        <v>1.8049999999999999</v>
      </c>
      <c r="H7" s="49">
        <v>0.2</v>
      </c>
      <c r="I7" s="53">
        <f>+G7*H7</f>
        <v>0.36099999999999999</v>
      </c>
    </row>
    <row r="8" spans="1:11" ht="13.15" thickBot="1" x14ac:dyDescent="0.4">
      <c r="A8" s="32"/>
      <c r="B8" s="32"/>
      <c r="C8" s="32"/>
      <c r="D8" s="32"/>
      <c r="E8" s="32"/>
      <c r="F8" s="32"/>
      <c r="G8" s="32"/>
      <c r="I8" s="54">
        <f>SUM(I4:I7)</f>
        <v>3.1198692955410108</v>
      </c>
    </row>
    <row r="9" spans="1:11" ht="15" x14ac:dyDescent="0.4">
      <c r="A9" s="79" t="str">
        <f>"ISU - "&amp;$A$33</f>
        <v>ISU - FY2020</v>
      </c>
      <c r="B9" s="79"/>
      <c r="C9" s="79"/>
      <c r="D9" s="79"/>
      <c r="E9" s="79"/>
      <c r="F9" s="79"/>
      <c r="G9" s="79"/>
      <c r="I9" s="52"/>
    </row>
    <row r="10" spans="1:11" ht="13.15" x14ac:dyDescent="0.4">
      <c r="A10" s="32"/>
      <c r="B10" s="32"/>
      <c r="C10" s="32"/>
      <c r="D10" s="32"/>
      <c r="E10" s="32"/>
      <c r="F10" s="32"/>
      <c r="G10" s="32"/>
      <c r="I10" s="73" t="s">
        <v>56</v>
      </c>
    </row>
    <row r="11" spans="1:11" ht="13.5" thickBot="1" x14ac:dyDescent="0.45">
      <c r="A11" s="39" t="s">
        <v>13</v>
      </c>
      <c r="B11" s="39" t="s">
        <v>14</v>
      </c>
      <c r="C11" s="40" t="s">
        <v>13</v>
      </c>
      <c r="D11" s="40" t="s">
        <v>15</v>
      </c>
      <c r="E11" s="40" t="s">
        <v>16</v>
      </c>
      <c r="F11" s="41">
        <v>1</v>
      </c>
      <c r="G11" s="40" t="s">
        <v>17</v>
      </c>
      <c r="H11" s="28" t="s">
        <v>18</v>
      </c>
      <c r="I11" s="55" t="s">
        <v>19</v>
      </c>
    </row>
    <row r="12" spans="1:11" x14ac:dyDescent="0.35">
      <c r="A12" s="32" t="s">
        <v>20</v>
      </c>
      <c r="B12" s="32" t="s">
        <v>21</v>
      </c>
      <c r="C12" s="56">
        <f>+'ISU CFI'!K4</f>
        <v>0.49</v>
      </c>
      <c r="D12" s="34">
        <v>10</v>
      </c>
      <c r="E12" s="34">
        <v>3</v>
      </c>
      <c r="F12" s="47">
        <v>0.13300000000000001</v>
      </c>
      <c r="G12" s="33">
        <f>+C12/F12</f>
        <v>3.6842105263157894</v>
      </c>
      <c r="H12" s="48">
        <v>0.35</v>
      </c>
      <c r="I12" s="52">
        <f>+G12*H12</f>
        <v>1.2894736842105261</v>
      </c>
    </row>
    <row r="13" spans="1:11" ht="14.25" x14ac:dyDescent="0.45">
      <c r="A13" s="32" t="s">
        <v>22</v>
      </c>
      <c r="B13" s="32" t="s">
        <v>23</v>
      </c>
      <c r="C13" s="57">
        <f>+'ISU CFI'!K6</f>
        <v>-2.35E-2</v>
      </c>
      <c r="D13" s="34">
        <v>10</v>
      </c>
      <c r="E13" s="34">
        <v>3</v>
      </c>
      <c r="F13" s="45">
        <v>7.0000000000000001E-3</v>
      </c>
      <c r="G13" s="33">
        <f>+C13/F13</f>
        <v>-3.3571428571428572</v>
      </c>
      <c r="H13" s="48">
        <v>0.1</v>
      </c>
      <c r="I13" s="52">
        <f>+G13*H13</f>
        <v>-0.33571428571428574</v>
      </c>
      <c r="J13"/>
      <c r="K13"/>
    </row>
    <row r="14" spans="1:11" x14ac:dyDescent="0.35">
      <c r="A14" s="35" t="s">
        <v>24</v>
      </c>
      <c r="B14" s="35" t="s">
        <v>25</v>
      </c>
      <c r="C14" s="56">
        <f>+'ISU CFI'!K10</f>
        <v>2.52</v>
      </c>
      <c r="D14" s="34">
        <v>10</v>
      </c>
      <c r="E14" s="34">
        <v>3</v>
      </c>
      <c r="F14" s="47">
        <v>0.41699999999999998</v>
      </c>
      <c r="G14" s="33">
        <f>IF(+C14/F14&gt;10,10,+C14/F14)</f>
        <v>6.0431654676258999</v>
      </c>
      <c r="H14" s="48">
        <v>0.35</v>
      </c>
      <c r="I14" s="52">
        <f>+G14*H14</f>
        <v>2.1151079136690649</v>
      </c>
    </row>
    <row r="15" spans="1:11" ht="13.15" thickBot="1" x14ac:dyDescent="0.4">
      <c r="A15" s="36" t="s">
        <v>26</v>
      </c>
      <c r="B15" s="36" t="s">
        <v>27</v>
      </c>
      <c r="C15" s="58">
        <f>+'ISU CFI'!K8</f>
        <v>1.9199999999999998E-2</v>
      </c>
      <c r="D15" s="37">
        <v>10</v>
      </c>
      <c r="E15" s="37">
        <v>3</v>
      </c>
      <c r="F15" s="46">
        <v>0.02</v>
      </c>
      <c r="G15" s="38">
        <f>+C15/F15</f>
        <v>0.95999999999999985</v>
      </c>
      <c r="H15" s="49">
        <v>0.2</v>
      </c>
      <c r="I15" s="53">
        <f>+G15*H15</f>
        <v>0.19199999999999998</v>
      </c>
    </row>
    <row r="16" spans="1:11" ht="13.15" thickBot="1" x14ac:dyDescent="0.4">
      <c r="A16" s="32"/>
      <c r="B16" s="32"/>
      <c r="C16" s="32"/>
      <c r="D16" s="32"/>
      <c r="E16" s="32"/>
      <c r="F16" s="32"/>
      <c r="G16" s="32"/>
      <c r="I16" s="54">
        <f>SUM(I12:I15)</f>
        <v>3.2608673121653053</v>
      </c>
    </row>
    <row r="17" spans="1:11" ht="15" x14ac:dyDescent="0.4">
      <c r="A17" s="79" t="str">
        <f>"UI - "&amp;$A$33</f>
        <v>UI - FY2020</v>
      </c>
      <c r="B17" s="79"/>
      <c r="C17" s="79"/>
      <c r="D17" s="79"/>
      <c r="E17" s="79"/>
      <c r="F17" s="79"/>
      <c r="G17" s="79"/>
      <c r="I17" s="52"/>
    </row>
    <row r="18" spans="1:11" ht="13.15" x14ac:dyDescent="0.4">
      <c r="A18" s="32"/>
      <c r="B18" s="32"/>
      <c r="C18" s="32"/>
      <c r="D18" s="32"/>
      <c r="E18" s="32"/>
      <c r="F18" s="32"/>
      <c r="G18" s="32"/>
      <c r="I18" s="73" t="s">
        <v>56</v>
      </c>
    </row>
    <row r="19" spans="1:11" ht="13.5" thickBot="1" x14ac:dyDescent="0.45">
      <c r="A19" s="39" t="s">
        <v>13</v>
      </c>
      <c r="B19" s="39" t="s">
        <v>14</v>
      </c>
      <c r="C19" s="40" t="s">
        <v>13</v>
      </c>
      <c r="D19" s="40" t="s">
        <v>15</v>
      </c>
      <c r="E19" s="40" t="s">
        <v>16</v>
      </c>
      <c r="F19" s="41">
        <v>1</v>
      </c>
      <c r="G19" s="40" t="s">
        <v>17</v>
      </c>
      <c r="H19" s="28" t="s">
        <v>18</v>
      </c>
      <c r="I19" s="55" t="s">
        <v>19</v>
      </c>
    </row>
    <row r="20" spans="1:11" x14ac:dyDescent="0.35">
      <c r="A20" s="32" t="s">
        <v>20</v>
      </c>
      <c r="B20" s="32" t="s">
        <v>21</v>
      </c>
      <c r="C20" s="56">
        <f>+'UI CFI'!K4</f>
        <v>0.21</v>
      </c>
      <c r="D20" s="34">
        <v>10</v>
      </c>
      <c r="E20" s="34">
        <v>3</v>
      </c>
      <c r="F20" s="47">
        <v>0.13300000000000001</v>
      </c>
      <c r="G20" s="33">
        <f>+C20/F20</f>
        <v>1.5789473684210524</v>
      </c>
      <c r="H20" s="48">
        <v>0.35</v>
      </c>
      <c r="I20" s="52">
        <f>+G20*H20</f>
        <v>0.55263157894736836</v>
      </c>
    </row>
    <row r="21" spans="1:11" x14ac:dyDescent="0.35">
      <c r="A21" s="32" t="s">
        <v>22</v>
      </c>
      <c r="B21" s="32" t="s">
        <v>23</v>
      </c>
      <c r="C21" s="57">
        <f>+'UI CFI'!K6</f>
        <v>-2.4E-2</v>
      </c>
      <c r="D21" s="34">
        <v>10</v>
      </c>
      <c r="E21" s="34">
        <v>3</v>
      </c>
      <c r="F21" s="45">
        <v>7.0000000000000001E-3</v>
      </c>
      <c r="G21" s="33">
        <f>+C21/F21</f>
        <v>-3.4285714285714284</v>
      </c>
      <c r="H21" s="48">
        <v>0.1</v>
      </c>
      <c r="I21" s="52">
        <f>+G21*H21</f>
        <v>-0.34285714285714286</v>
      </c>
    </row>
    <row r="22" spans="1:11" x14ac:dyDescent="0.35">
      <c r="A22" s="35" t="s">
        <v>24</v>
      </c>
      <c r="B22" s="35" t="s">
        <v>25</v>
      </c>
      <c r="C22" s="56">
        <f>+'UI CFI'!K10</f>
        <v>0.51</v>
      </c>
      <c r="D22" s="34">
        <v>10</v>
      </c>
      <c r="E22" s="34">
        <v>3</v>
      </c>
      <c r="F22" s="47">
        <v>0.41699999999999998</v>
      </c>
      <c r="G22" s="33">
        <f>IF(+C22/F22&gt;10,10,+C22/F22)</f>
        <v>1.2230215827338131</v>
      </c>
      <c r="H22" s="48">
        <v>0.35</v>
      </c>
      <c r="I22" s="52">
        <f>+G22*H22</f>
        <v>0.42805755395683459</v>
      </c>
    </row>
    <row r="23" spans="1:11" ht="13.15" thickBot="1" x14ac:dyDescent="0.4">
      <c r="A23" s="36" t="s">
        <v>26</v>
      </c>
      <c r="B23" s="36" t="s">
        <v>27</v>
      </c>
      <c r="C23" s="58">
        <f>+'UI CFI'!K8</f>
        <v>5.0000000000000001E-3</v>
      </c>
      <c r="D23" s="37">
        <v>10</v>
      </c>
      <c r="E23" s="37">
        <v>3</v>
      </c>
      <c r="F23" s="46">
        <v>0.02</v>
      </c>
      <c r="G23" s="38">
        <f>+C23/F23</f>
        <v>0.25</v>
      </c>
      <c r="H23" s="49">
        <v>0.2</v>
      </c>
      <c r="I23" s="53">
        <f>+G23*H23</f>
        <v>0.05</v>
      </c>
    </row>
    <row r="24" spans="1:11" ht="13.15" thickBot="1" x14ac:dyDescent="0.4">
      <c r="A24" s="35"/>
      <c r="B24" s="35"/>
      <c r="C24" s="42"/>
      <c r="D24" s="43"/>
      <c r="E24" s="43"/>
      <c r="F24" s="42"/>
      <c r="G24" s="44"/>
      <c r="H24" s="30"/>
      <c r="I24" s="54">
        <f>SUM(I20:I23)</f>
        <v>0.68783199004706019</v>
      </c>
    </row>
    <row r="25" spans="1:11" ht="15" x14ac:dyDescent="0.4">
      <c r="A25" s="79" t="str">
        <f>"LCSC - "&amp;$A$33</f>
        <v>LCSC - FY2020</v>
      </c>
      <c r="B25" s="79"/>
      <c r="C25" s="79"/>
      <c r="D25" s="79"/>
      <c r="E25" s="79"/>
      <c r="F25" s="79"/>
      <c r="G25" s="79"/>
      <c r="I25" s="52"/>
    </row>
    <row r="26" spans="1:11" ht="13.15" x14ac:dyDescent="0.4">
      <c r="A26" s="32"/>
      <c r="B26" s="32"/>
      <c r="C26" s="32"/>
      <c r="D26" s="32"/>
      <c r="E26" s="32"/>
      <c r="F26" s="32"/>
      <c r="G26" s="32"/>
      <c r="I26" s="73" t="s">
        <v>56</v>
      </c>
    </row>
    <row r="27" spans="1:11" ht="13.5" thickBot="1" x14ac:dyDescent="0.45">
      <c r="A27" s="39" t="s">
        <v>13</v>
      </c>
      <c r="B27" s="39" t="s">
        <v>14</v>
      </c>
      <c r="C27" s="40" t="s">
        <v>13</v>
      </c>
      <c r="D27" s="40" t="s">
        <v>15</v>
      </c>
      <c r="E27" s="40" t="s">
        <v>16</v>
      </c>
      <c r="F27" s="41">
        <v>1</v>
      </c>
      <c r="G27" s="40" t="s">
        <v>17</v>
      </c>
      <c r="H27" s="28" t="s">
        <v>18</v>
      </c>
      <c r="I27" s="55" t="s">
        <v>19</v>
      </c>
    </row>
    <row r="28" spans="1:11" x14ac:dyDescent="0.35">
      <c r="A28" s="32" t="s">
        <v>20</v>
      </c>
      <c r="B28" s="32" t="s">
        <v>21</v>
      </c>
      <c r="C28" s="56">
        <f>+'LCSC CFI'!K4</f>
        <v>0.501</v>
      </c>
      <c r="D28" s="34">
        <v>10</v>
      </c>
      <c r="E28" s="34">
        <v>3</v>
      </c>
      <c r="F28" s="47">
        <v>0.13300000000000001</v>
      </c>
      <c r="G28" s="33">
        <f>+C28/F28</f>
        <v>3.7669172932330826</v>
      </c>
      <c r="H28" s="48">
        <v>0.35</v>
      </c>
      <c r="I28" s="52">
        <f>+G28*H28</f>
        <v>1.3184210526315787</v>
      </c>
    </row>
    <row r="29" spans="1:11" x14ac:dyDescent="0.35">
      <c r="A29" s="32" t="s">
        <v>22</v>
      </c>
      <c r="B29" s="32" t="s">
        <v>23</v>
      </c>
      <c r="C29" s="57">
        <f>+'LCSC CFI'!K6</f>
        <v>8.3299999999999999E-2</v>
      </c>
      <c r="D29" s="34">
        <v>10</v>
      </c>
      <c r="E29" s="34">
        <v>3</v>
      </c>
      <c r="F29" s="45">
        <v>7.0000000000000001E-3</v>
      </c>
      <c r="G29" s="33">
        <f>+C29/F29</f>
        <v>11.9</v>
      </c>
      <c r="H29" s="48">
        <v>0.1</v>
      </c>
      <c r="I29" s="52">
        <f>+G29*H29</f>
        <v>1.1900000000000002</v>
      </c>
    </row>
    <row r="30" spans="1:11" ht="14.25" x14ac:dyDescent="0.45">
      <c r="A30" s="35" t="s">
        <v>24</v>
      </c>
      <c r="B30" s="35" t="s">
        <v>25</v>
      </c>
      <c r="C30" s="56">
        <f>+'LCSC CFI'!K10</f>
        <v>10</v>
      </c>
      <c r="D30" s="34">
        <v>10</v>
      </c>
      <c r="E30" s="34">
        <v>3</v>
      </c>
      <c r="F30" s="47">
        <v>0.41699999999999998</v>
      </c>
      <c r="G30" s="33">
        <f>IF(+C30/F30&gt;10,10,+C30/F30)</f>
        <v>10</v>
      </c>
      <c r="H30" s="48">
        <v>0.35</v>
      </c>
      <c r="I30" s="52">
        <f>+G30*H30</f>
        <v>3.5</v>
      </c>
      <c r="J30"/>
      <c r="K30"/>
    </row>
    <row r="31" spans="1:11" ht="13.15" thickBot="1" x14ac:dyDescent="0.4">
      <c r="A31" s="36" t="s">
        <v>26</v>
      </c>
      <c r="B31" s="36" t="s">
        <v>27</v>
      </c>
      <c r="C31" s="58">
        <f>+'LCSC CFI'!K8</f>
        <v>4.7800000000000002E-2</v>
      </c>
      <c r="D31" s="37">
        <v>10</v>
      </c>
      <c r="E31" s="37">
        <v>3</v>
      </c>
      <c r="F31" s="46">
        <v>0.02</v>
      </c>
      <c r="G31" s="38">
        <f>+C31/F31</f>
        <v>2.39</v>
      </c>
      <c r="H31" s="49">
        <v>0.2</v>
      </c>
      <c r="I31" s="53">
        <f>+G31*H31</f>
        <v>0.47800000000000004</v>
      </c>
    </row>
    <row r="32" spans="1:11" ht="13.15" thickBot="1" x14ac:dyDescent="0.4">
      <c r="I32" s="54">
        <f>SUM(I28:I31)</f>
        <v>6.4864210526315791</v>
      </c>
    </row>
    <row r="33" spans="1:1" x14ac:dyDescent="0.35">
      <c r="A33" s="31" t="s">
        <v>55</v>
      </c>
    </row>
  </sheetData>
  <mergeCells count="4">
    <mergeCell ref="A25:G25"/>
    <mergeCell ref="A17:G17"/>
    <mergeCell ref="A9:G9"/>
    <mergeCell ref="A1:G1"/>
  </mergeCells>
  <pageMargins left="0.75" right="0.75" top="1" bottom="1" header="0.5" footer="0.5"/>
  <pageSetup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113"/>
  <sheetViews>
    <sheetView showGridLines="0" topLeftCell="A10" zoomScale="62" zoomScaleNormal="62" zoomScaleSheetLayoutView="84" workbookViewId="0">
      <selection activeCell="Q9" sqref="Q9"/>
    </sheetView>
  </sheetViews>
  <sheetFormatPr defaultRowHeight="14.25" x14ac:dyDescent="0.45"/>
  <cols>
    <col min="2" max="2" width="9.1328125" customWidth="1"/>
    <col min="3" max="3" width="13.265625" customWidth="1"/>
    <col min="4" max="4" width="0" hidden="1" customWidth="1"/>
  </cols>
  <sheetData>
    <row r="1" spans="2:15" ht="21" x14ac:dyDescent="0.65">
      <c r="B1" s="78" t="s">
        <v>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3" spans="2:15" x14ac:dyDescent="0.45">
      <c r="B3" s="19"/>
      <c r="C3" s="7"/>
      <c r="D3" s="7"/>
      <c r="E3" s="19">
        <v>2014</v>
      </c>
      <c r="F3" s="19">
        <v>2015</v>
      </c>
      <c r="G3" s="19">
        <v>2016</v>
      </c>
      <c r="H3" s="19">
        <v>2017</v>
      </c>
      <c r="I3" s="19">
        <v>2018</v>
      </c>
      <c r="J3" s="19">
        <v>2019</v>
      </c>
      <c r="K3" s="19">
        <v>2020</v>
      </c>
      <c r="L3" s="20" t="s">
        <v>7</v>
      </c>
    </row>
    <row r="4" spans="2:15" x14ac:dyDescent="0.45">
      <c r="B4" s="7"/>
      <c r="C4" s="59" t="s">
        <v>5</v>
      </c>
      <c r="D4" s="7" t="s">
        <v>29</v>
      </c>
      <c r="E4" s="21">
        <v>0.51</v>
      </c>
      <c r="F4" s="21">
        <v>0.45400000000000001</v>
      </c>
      <c r="G4" s="21">
        <v>0.53</v>
      </c>
      <c r="H4" s="21">
        <v>0.54</v>
      </c>
      <c r="I4" s="69">
        <v>0.49859999999999999</v>
      </c>
      <c r="J4" s="69">
        <v>0.48899999999999999</v>
      </c>
      <c r="K4" s="69">
        <v>0.5</v>
      </c>
      <c r="L4" s="11">
        <v>0.4</v>
      </c>
    </row>
    <row r="5" spans="2:15" x14ac:dyDescent="0.45">
      <c r="B5" s="7"/>
      <c r="C5" s="59"/>
      <c r="D5" s="7" t="s">
        <v>30</v>
      </c>
      <c r="E5" s="21">
        <v>0.33</v>
      </c>
      <c r="F5" s="21">
        <v>0.30769999999999997</v>
      </c>
      <c r="G5" s="21">
        <v>0.33</v>
      </c>
      <c r="H5" s="21">
        <v>0.32900000000000001</v>
      </c>
      <c r="I5" s="69">
        <v>0.32250000000000001</v>
      </c>
      <c r="J5" s="69">
        <v>0.35149999999999998</v>
      </c>
      <c r="K5" s="69">
        <v>0.39</v>
      </c>
      <c r="L5" s="11">
        <v>0.4</v>
      </c>
    </row>
    <row r="6" spans="2:15" x14ac:dyDescent="0.45">
      <c r="B6" s="15"/>
      <c r="C6" s="60" t="s">
        <v>8</v>
      </c>
      <c r="D6" s="7" t="s">
        <v>29</v>
      </c>
      <c r="E6" s="22">
        <v>-1E-3</v>
      </c>
      <c r="F6" s="22">
        <v>-5.0000000000000001E-3</v>
      </c>
      <c r="G6" s="22">
        <v>2.7E-2</v>
      </c>
      <c r="H6" s="22">
        <v>1.2999999999999999E-2</v>
      </c>
      <c r="I6" s="70">
        <v>1.8599999999999998E-2</v>
      </c>
      <c r="J6" s="70">
        <v>2.92E-2</v>
      </c>
      <c r="K6" s="70">
        <v>4.0500000000000001E-2</v>
      </c>
      <c r="L6" s="12">
        <v>0.02</v>
      </c>
    </row>
    <row r="7" spans="2:15" x14ac:dyDescent="0.45">
      <c r="B7" s="15"/>
      <c r="C7" s="60"/>
      <c r="D7" s="7" t="s">
        <v>30</v>
      </c>
      <c r="E7" s="22">
        <v>-6.0000000000000001E-3</v>
      </c>
      <c r="F7" s="22">
        <v>8.0000000000000002E-3</v>
      </c>
      <c r="G7" s="22">
        <v>1.4999999999999999E-2</v>
      </c>
      <c r="H7" s="22">
        <v>0.01</v>
      </c>
      <c r="I7" s="70">
        <v>1.7999999999999999E-2</v>
      </c>
      <c r="J7" s="70">
        <v>2.8400000000000002E-2</v>
      </c>
      <c r="K7" s="70">
        <v>4.2099999999999999E-2</v>
      </c>
      <c r="L7" s="12">
        <v>0.02</v>
      </c>
    </row>
    <row r="8" spans="2:15" x14ac:dyDescent="0.45">
      <c r="B8" s="7"/>
      <c r="C8" s="59" t="s">
        <v>0</v>
      </c>
      <c r="D8" s="7" t="s">
        <v>29</v>
      </c>
      <c r="E8" s="22">
        <v>2.1999999999999999E-2</v>
      </c>
      <c r="F8" s="22">
        <v>2.1999999999999999E-2</v>
      </c>
      <c r="G8" s="22">
        <v>5.6000000000000001E-2</v>
      </c>
      <c r="H8" s="22">
        <v>4.2000000000000003E-2</v>
      </c>
      <c r="I8" s="70">
        <v>7.2300000000000003E-2</v>
      </c>
      <c r="J8" s="70">
        <v>3.4299999999999997E-2</v>
      </c>
      <c r="K8" s="70">
        <v>3.61E-2</v>
      </c>
      <c r="L8" s="12">
        <v>0.06</v>
      </c>
    </row>
    <row r="9" spans="2:15" x14ac:dyDescent="0.45">
      <c r="B9" s="7"/>
      <c r="C9" s="59"/>
      <c r="D9" s="7" t="s">
        <v>30</v>
      </c>
      <c r="E9" s="22">
        <v>5.0000000000000001E-3</v>
      </c>
      <c r="F9" s="22">
        <v>2.7E-2</v>
      </c>
      <c r="G9" s="22">
        <v>0.02</v>
      </c>
      <c r="H9" s="22">
        <v>2.5000000000000001E-2</v>
      </c>
      <c r="I9" s="70">
        <v>9.1999999999999998E-2</v>
      </c>
      <c r="J9" s="70">
        <v>6.7000000000000004E-2</v>
      </c>
      <c r="K9" s="70">
        <v>7.0000000000000007E-2</v>
      </c>
      <c r="L9" s="12">
        <v>0.06</v>
      </c>
    </row>
    <row r="10" spans="2:15" x14ac:dyDescent="0.45">
      <c r="B10" s="7"/>
      <c r="C10" s="59" t="s">
        <v>1</v>
      </c>
      <c r="D10" s="7" t="s">
        <v>29</v>
      </c>
      <c r="E10" s="21">
        <v>0.81</v>
      </c>
      <c r="F10" s="21">
        <v>0.77400000000000002</v>
      </c>
      <c r="G10" s="21">
        <v>0.97</v>
      </c>
      <c r="H10" s="21">
        <v>0.98</v>
      </c>
      <c r="I10" s="69">
        <v>0.96</v>
      </c>
      <c r="J10" s="69">
        <v>1.02</v>
      </c>
      <c r="K10" s="69">
        <v>1.03</v>
      </c>
      <c r="L10" s="11">
        <v>1.25</v>
      </c>
    </row>
    <row r="11" spans="2:15" x14ac:dyDescent="0.45">
      <c r="B11" s="7"/>
      <c r="C11" s="59"/>
      <c r="D11" s="7" t="s">
        <v>30</v>
      </c>
      <c r="E11" s="21">
        <v>0.5</v>
      </c>
      <c r="F11" s="21">
        <v>0.49</v>
      </c>
      <c r="G11" s="21">
        <v>0.57499999999999996</v>
      </c>
      <c r="H11" s="21">
        <v>0.56799999999999995</v>
      </c>
      <c r="I11" s="69">
        <v>0.56000000000000005</v>
      </c>
      <c r="J11" s="69">
        <v>0.68</v>
      </c>
      <c r="K11" s="69">
        <v>0.76</v>
      </c>
      <c r="L11" s="11">
        <v>1.25</v>
      </c>
    </row>
    <row r="12" spans="2:15" x14ac:dyDescent="0.45">
      <c r="B12" s="16"/>
      <c r="C12" s="61" t="s">
        <v>6</v>
      </c>
      <c r="D12" s="7" t="s">
        <v>29</v>
      </c>
      <c r="E12" s="21">
        <v>2.21</v>
      </c>
      <c r="F12" s="21">
        <v>1.99</v>
      </c>
      <c r="G12" s="21">
        <v>3.15</v>
      </c>
      <c r="H12" s="21">
        <v>2.83</v>
      </c>
      <c r="I12" s="69">
        <v>3.1</v>
      </c>
      <c r="J12" s="69">
        <v>2.9</v>
      </c>
      <c r="K12" s="69">
        <v>3.12</v>
      </c>
      <c r="L12" s="11">
        <v>3</v>
      </c>
    </row>
    <row r="13" spans="2:15" x14ac:dyDescent="0.45">
      <c r="D13" s="7" t="s">
        <v>30</v>
      </c>
      <c r="E13" s="21">
        <v>1.25</v>
      </c>
      <c r="F13" s="21">
        <v>1.61</v>
      </c>
      <c r="G13" s="21">
        <v>1.77</v>
      </c>
      <c r="H13" s="21">
        <v>1.74</v>
      </c>
      <c r="I13" s="69">
        <v>2.5</v>
      </c>
      <c r="J13" s="69">
        <v>2.57</v>
      </c>
      <c r="K13" s="69">
        <v>2.98</v>
      </c>
      <c r="L13" s="21">
        <v>3</v>
      </c>
    </row>
    <row r="29" spans="2:10" x14ac:dyDescent="0.45">
      <c r="H29" s="18"/>
      <c r="I29" s="18"/>
    </row>
    <row r="31" spans="2:10" x14ac:dyDescent="0.45">
      <c r="B31" t="s">
        <v>37</v>
      </c>
      <c r="J31" t="s">
        <v>38</v>
      </c>
    </row>
    <row r="32" spans="2:10" x14ac:dyDescent="0.45">
      <c r="B32" t="s">
        <v>49</v>
      </c>
      <c r="J32" t="s">
        <v>52</v>
      </c>
    </row>
    <row r="33" spans="2:10" x14ac:dyDescent="0.45">
      <c r="B33" t="s">
        <v>50</v>
      </c>
      <c r="J33" t="s">
        <v>53</v>
      </c>
    </row>
    <row r="34" spans="2:10" x14ac:dyDescent="0.45">
      <c r="B34" t="s">
        <v>51</v>
      </c>
      <c r="J34" t="s">
        <v>54</v>
      </c>
    </row>
    <row r="46" spans="2:10" x14ac:dyDescent="0.45">
      <c r="H46" s="18"/>
      <c r="I46" s="18"/>
    </row>
    <row r="51" spans="2:10" x14ac:dyDescent="0.45">
      <c r="B51" t="s">
        <v>39</v>
      </c>
      <c r="J51" t="s">
        <v>42</v>
      </c>
    </row>
    <row r="52" spans="2:10" x14ac:dyDescent="0.45">
      <c r="B52" t="s">
        <v>40</v>
      </c>
      <c r="J52" t="s">
        <v>43</v>
      </c>
    </row>
    <row r="53" spans="2:10" x14ac:dyDescent="0.45">
      <c r="B53" t="s">
        <v>41</v>
      </c>
    </row>
    <row r="71" spans="2:2" x14ac:dyDescent="0.45">
      <c r="B71" t="s">
        <v>44</v>
      </c>
    </row>
    <row r="72" spans="2:2" x14ac:dyDescent="0.45">
      <c r="B72" t="s">
        <v>45</v>
      </c>
    </row>
    <row r="73" spans="2:2" x14ac:dyDescent="0.45">
      <c r="B73" t="s">
        <v>46</v>
      </c>
    </row>
    <row r="111" spans="2:17" x14ac:dyDescent="0.45">
      <c r="B111" s="51">
        <v>0.4</v>
      </c>
      <c r="C111" s="51">
        <v>0.4</v>
      </c>
      <c r="D111" s="51">
        <v>0.4</v>
      </c>
      <c r="E111" s="51">
        <v>0.4</v>
      </c>
      <c r="F111" s="51">
        <v>0.4</v>
      </c>
      <c r="G111" s="51">
        <v>0.4</v>
      </c>
      <c r="H111" s="51">
        <v>0.4</v>
      </c>
      <c r="I111" s="51">
        <v>0.4</v>
      </c>
      <c r="J111" s="50">
        <v>0.02</v>
      </c>
      <c r="K111" s="50">
        <v>0.02</v>
      </c>
      <c r="L111" s="50">
        <v>0.02</v>
      </c>
      <c r="M111" s="50">
        <v>0.02</v>
      </c>
      <c r="N111" s="50">
        <v>0.02</v>
      </c>
      <c r="O111" s="50">
        <v>0.02</v>
      </c>
      <c r="P111" s="50">
        <v>0.02</v>
      </c>
    </row>
    <row r="112" spans="2:17" x14ac:dyDescent="0.45">
      <c r="B112" s="50">
        <v>0.06</v>
      </c>
      <c r="C112" s="50">
        <v>0.06</v>
      </c>
      <c r="D112" s="50">
        <v>0.06</v>
      </c>
      <c r="E112" s="50">
        <v>0.06</v>
      </c>
      <c r="F112" s="50">
        <v>0.06</v>
      </c>
      <c r="G112" s="50">
        <v>0.06</v>
      </c>
      <c r="H112" s="50">
        <v>0.06</v>
      </c>
      <c r="I112" s="50">
        <v>0.06</v>
      </c>
      <c r="J112" s="51">
        <v>1.25</v>
      </c>
      <c r="K112" s="51">
        <v>1.25</v>
      </c>
      <c r="L112" s="51">
        <v>1.25</v>
      </c>
      <c r="M112" s="51">
        <v>1.25</v>
      </c>
      <c r="N112" s="51">
        <v>1.25</v>
      </c>
      <c r="O112" s="51">
        <v>1.25</v>
      </c>
      <c r="P112" s="51">
        <v>1.25</v>
      </c>
      <c r="Q112" s="51"/>
    </row>
    <row r="113" spans="2:9" x14ac:dyDescent="0.45">
      <c r="B113" s="17">
        <v>3</v>
      </c>
      <c r="C113" s="17">
        <v>3</v>
      </c>
      <c r="D113" s="17">
        <v>3</v>
      </c>
      <c r="E113" s="17">
        <v>3</v>
      </c>
      <c r="F113" s="17">
        <v>3</v>
      </c>
      <c r="G113" s="17">
        <v>3</v>
      </c>
      <c r="H113" s="17">
        <v>3</v>
      </c>
      <c r="I113" s="17">
        <v>3</v>
      </c>
    </row>
  </sheetData>
  <mergeCells count="1">
    <mergeCell ref="B1:O1"/>
  </mergeCells>
  <pageMargins left="0.45" right="0.45" top="0.5" bottom="0.5" header="0.3" footer="0.3"/>
  <pageSetup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9"/>
  <sheetViews>
    <sheetView showGridLines="0" zoomScale="62" zoomScaleNormal="62" zoomScaleSheetLayoutView="84" workbookViewId="0">
      <selection activeCell="S14" sqref="S14"/>
    </sheetView>
  </sheetViews>
  <sheetFormatPr defaultRowHeight="14.25" x14ac:dyDescent="0.45"/>
  <cols>
    <col min="2" max="2" width="9.1328125" customWidth="1"/>
    <col min="3" max="3" width="13.265625" customWidth="1"/>
    <col min="4" max="4" width="0" hidden="1" customWidth="1"/>
  </cols>
  <sheetData>
    <row r="1" spans="1:15" ht="21" x14ac:dyDescent="0.65">
      <c r="A1" s="78" t="s">
        <v>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67"/>
      <c r="M1" s="67"/>
      <c r="N1" s="67"/>
      <c r="O1" s="67"/>
    </row>
    <row r="3" spans="1:15" x14ac:dyDescent="0.45">
      <c r="A3" s="19"/>
      <c r="B3" s="7"/>
      <c r="C3" s="7"/>
      <c r="D3" s="19">
        <v>2009</v>
      </c>
      <c r="E3" s="19">
        <v>2014</v>
      </c>
      <c r="F3" s="19">
        <v>2015</v>
      </c>
      <c r="G3" s="19">
        <v>2016</v>
      </c>
      <c r="H3" s="19">
        <v>2017</v>
      </c>
      <c r="I3" s="19">
        <v>2018</v>
      </c>
      <c r="J3" s="19">
        <v>2019</v>
      </c>
      <c r="K3" s="19">
        <v>2020</v>
      </c>
      <c r="L3" s="20" t="s">
        <v>7</v>
      </c>
    </row>
    <row r="4" spans="1:15" x14ac:dyDescent="0.45">
      <c r="A4" s="7"/>
      <c r="B4" s="59"/>
      <c r="C4" s="59" t="s">
        <v>33</v>
      </c>
      <c r="D4" s="21">
        <v>0.54</v>
      </c>
      <c r="E4" s="71">
        <v>5.7000000000000002E-2</v>
      </c>
      <c r="F4" s="71">
        <v>5.6000000000000001E-2</v>
      </c>
      <c r="G4" s="71">
        <v>5.5300000000000002E-2</v>
      </c>
      <c r="H4" s="71">
        <v>4.7800000000000002E-2</v>
      </c>
      <c r="I4" s="71">
        <v>4.65E-2</v>
      </c>
      <c r="J4" s="71">
        <v>5.0999999999999997E-2</v>
      </c>
      <c r="K4" s="71">
        <v>4.8000000000000001E-2</v>
      </c>
      <c r="L4" s="63">
        <v>0.08</v>
      </c>
    </row>
    <row r="5" spans="1:15" x14ac:dyDescent="0.45">
      <c r="A5" s="7"/>
      <c r="B5" s="59"/>
      <c r="C5" s="59"/>
      <c r="D5" s="21">
        <v>0.39</v>
      </c>
      <c r="E5" s="69"/>
      <c r="F5" s="69"/>
      <c r="G5" s="69"/>
      <c r="H5" s="69"/>
      <c r="I5" s="69"/>
      <c r="J5" s="69"/>
      <c r="K5" s="69"/>
      <c r="L5" s="11"/>
    </row>
    <row r="6" spans="1:15" x14ac:dyDescent="0.45">
      <c r="A6" s="7"/>
      <c r="B6" s="59"/>
      <c r="C6" s="59" t="s">
        <v>35</v>
      </c>
      <c r="D6" s="22">
        <v>-1.9E-2</v>
      </c>
      <c r="E6" s="72">
        <v>1.82</v>
      </c>
      <c r="F6" s="72">
        <v>2.11</v>
      </c>
      <c r="G6" s="72">
        <v>2.2400000000000002</v>
      </c>
      <c r="H6" s="72">
        <v>2.0499999999999998</v>
      </c>
      <c r="I6" s="72">
        <v>2.42</v>
      </c>
      <c r="J6" s="72">
        <v>1.87</v>
      </c>
      <c r="K6" s="72">
        <v>2.12</v>
      </c>
      <c r="L6" s="65">
        <v>2</v>
      </c>
    </row>
    <row r="7" spans="1:15" x14ac:dyDescent="0.45">
      <c r="A7" s="7"/>
      <c r="B7" s="59"/>
      <c r="C7" s="59"/>
      <c r="D7" s="21"/>
      <c r="E7" s="69"/>
      <c r="F7" s="69"/>
      <c r="G7" s="69"/>
      <c r="H7" s="69"/>
      <c r="I7" s="69"/>
      <c r="J7" s="69"/>
      <c r="K7" s="69"/>
      <c r="L7" s="11"/>
    </row>
    <row r="8" spans="1:15" x14ac:dyDescent="0.45">
      <c r="A8" s="7"/>
      <c r="B8" s="59"/>
      <c r="C8" s="59" t="s">
        <v>34</v>
      </c>
      <c r="D8" s="22">
        <v>-1.9E-2</v>
      </c>
      <c r="E8" s="72">
        <v>10.16</v>
      </c>
      <c r="F8" s="72">
        <v>10.79</v>
      </c>
      <c r="G8" s="72">
        <v>9.15</v>
      </c>
      <c r="H8" s="72">
        <v>11.78</v>
      </c>
      <c r="I8" s="72">
        <v>12.12</v>
      </c>
      <c r="J8" s="72">
        <v>12.98</v>
      </c>
      <c r="K8" s="72">
        <v>13.7</v>
      </c>
      <c r="L8" s="65">
        <v>10</v>
      </c>
    </row>
    <row r="9" spans="1:15" x14ac:dyDescent="0.45">
      <c r="A9" s="7"/>
      <c r="B9" s="59"/>
      <c r="C9" s="7"/>
      <c r="D9" s="22"/>
      <c r="E9" s="22"/>
      <c r="F9" s="22"/>
      <c r="G9" s="22"/>
      <c r="H9" s="22"/>
      <c r="I9" s="22"/>
      <c r="J9" s="22"/>
      <c r="K9" s="12"/>
    </row>
    <row r="25" spans="2:9" x14ac:dyDescent="0.45">
      <c r="H25" s="18"/>
      <c r="I25" s="18"/>
    </row>
    <row r="27" spans="2:9" x14ac:dyDescent="0.45">
      <c r="B27" t="s">
        <v>36</v>
      </c>
    </row>
    <row r="42" spans="2:9" x14ac:dyDescent="0.45">
      <c r="H42" s="18"/>
      <c r="I42" s="18"/>
    </row>
    <row r="46" spans="2:9" x14ac:dyDescent="0.45">
      <c r="B46" t="s">
        <v>47</v>
      </c>
    </row>
    <row r="64" spans="2:2" x14ac:dyDescent="0.45">
      <c r="B64" t="s">
        <v>48</v>
      </c>
    </row>
    <row r="107" spans="2:17" x14ac:dyDescent="0.45">
      <c r="B107" s="66">
        <v>0.08</v>
      </c>
      <c r="C107" s="66">
        <v>0.08</v>
      </c>
      <c r="D107" s="66">
        <v>0.08</v>
      </c>
      <c r="E107" s="66">
        <v>0.08</v>
      </c>
      <c r="F107" s="66">
        <v>0.08</v>
      </c>
      <c r="G107" s="66">
        <v>0.08</v>
      </c>
      <c r="H107" s="66">
        <v>0.08</v>
      </c>
      <c r="I107" s="66">
        <v>0.08</v>
      </c>
      <c r="J107" s="17">
        <v>2</v>
      </c>
      <c r="K107" s="17">
        <v>2</v>
      </c>
      <c r="L107" s="17">
        <v>2</v>
      </c>
      <c r="M107" s="17">
        <v>2</v>
      </c>
      <c r="N107" s="17">
        <v>2</v>
      </c>
      <c r="O107" s="17">
        <v>2</v>
      </c>
      <c r="P107" s="17">
        <v>2</v>
      </c>
      <c r="Q107" s="17"/>
    </row>
    <row r="108" spans="2:17" x14ac:dyDescent="0.45">
      <c r="B108" s="17">
        <v>10</v>
      </c>
      <c r="C108" s="17">
        <v>10</v>
      </c>
      <c r="D108" s="17">
        <v>10</v>
      </c>
      <c r="E108" s="17">
        <v>10</v>
      </c>
      <c r="F108" s="17">
        <v>10</v>
      </c>
      <c r="G108" s="17">
        <v>10</v>
      </c>
      <c r="H108" s="17">
        <v>10</v>
      </c>
      <c r="I108" s="17">
        <v>10</v>
      </c>
      <c r="J108" s="51"/>
      <c r="K108" s="51"/>
      <c r="L108" s="51"/>
      <c r="M108" s="51"/>
      <c r="N108" s="51"/>
      <c r="O108" s="51"/>
      <c r="P108" s="51"/>
      <c r="Q108" s="51"/>
    </row>
    <row r="109" spans="2:17" x14ac:dyDescent="0.45">
      <c r="B109" s="17"/>
      <c r="C109" s="17"/>
      <c r="D109" s="17"/>
      <c r="E109" s="17"/>
      <c r="F109" s="17"/>
      <c r="G109" s="17"/>
      <c r="H109" s="17"/>
    </row>
  </sheetData>
  <mergeCells count="1">
    <mergeCell ref="A1:K1"/>
  </mergeCells>
  <pageMargins left="0.45" right="0.45" top="0.5" bottom="0.5" header="0.3" footer="0.3"/>
  <pageSetup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82"/>
  <sheetViews>
    <sheetView showGridLines="0" zoomScale="62" zoomScaleNormal="62" zoomScaleSheetLayoutView="84" workbookViewId="0">
      <selection activeCell="E4" sqref="E4:K13"/>
    </sheetView>
  </sheetViews>
  <sheetFormatPr defaultRowHeight="14.25" x14ac:dyDescent="0.45"/>
  <cols>
    <col min="2" max="2" width="9.1328125" customWidth="1"/>
    <col min="3" max="3" width="13.265625" customWidth="1"/>
    <col min="4" max="4" width="0" hidden="1" customWidth="1"/>
  </cols>
  <sheetData>
    <row r="1" spans="2:15" ht="21" x14ac:dyDescent="0.65">
      <c r="B1" s="78" t="s">
        <v>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3" spans="2:15" x14ac:dyDescent="0.45">
      <c r="B3" s="19"/>
      <c r="C3" s="7"/>
      <c r="D3" s="7"/>
      <c r="E3" s="19">
        <v>2014</v>
      </c>
      <c r="F3" s="19">
        <v>2015</v>
      </c>
      <c r="G3" s="19">
        <v>2016</v>
      </c>
      <c r="H3" s="19">
        <v>2017</v>
      </c>
      <c r="I3" s="19">
        <v>2018</v>
      </c>
      <c r="J3" s="19">
        <v>2019</v>
      </c>
      <c r="K3" s="19">
        <v>2020</v>
      </c>
      <c r="L3" s="20" t="s">
        <v>7</v>
      </c>
    </row>
    <row r="4" spans="2:15" x14ac:dyDescent="0.45">
      <c r="B4" s="7"/>
      <c r="C4" s="59" t="s">
        <v>5</v>
      </c>
      <c r="D4" s="7" t="s">
        <v>29</v>
      </c>
      <c r="E4" s="21">
        <v>0.55000000000000004</v>
      </c>
      <c r="F4" s="21">
        <v>0.55000000000000004</v>
      </c>
      <c r="G4" s="21">
        <v>0.5131327828449338</v>
      </c>
      <c r="H4" s="21">
        <v>0.52</v>
      </c>
      <c r="I4" s="21">
        <v>0.51</v>
      </c>
      <c r="J4" s="21">
        <v>0.47</v>
      </c>
      <c r="K4" s="21">
        <v>0.49</v>
      </c>
      <c r="L4" s="11">
        <v>0.4</v>
      </c>
    </row>
    <row r="5" spans="2:15" x14ac:dyDescent="0.45">
      <c r="B5" s="7"/>
      <c r="C5" s="59"/>
      <c r="D5" s="7" t="s">
        <v>28</v>
      </c>
      <c r="E5" s="21">
        <v>0.49</v>
      </c>
      <c r="F5" s="21">
        <v>0.5</v>
      </c>
      <c r="G5" s="21">
        <v>0.47303008605358576</v>
      </c>
      <c r="H5" s="21">
        <v>0.48</v>
      </c>
      <c r="I5" s="21">
        <v>0.43</v>
      </c>
      <c r="J5" s="21">
        <v>0.38</v>
      </c>
      <c r="K5" s="21">
        <v>0.4</v>
      </c>
      <c r="L5" s="11">
        <v>0.4</v>
      </c>
    </row>
    <row r="6" spans="2:15" x14ac:dyDescent="0.45">
      <c r="B6" s="15"/>
      <c r="C6" s="60" t="s">
        <v>8</v>
      </c>
      <c r="D6" s="7" t="s">
        <v>29</v>
      </c>
      <c r="E6" s="22">
        <v>7.8600000000000003E-2</v>
      </c>
      <c r="F6" s="22">
        <v>9.0300000000000005E-2</v>
      </c>
      <c r="G6" s="22">
        <v>1.5490094262198884E-2</v>
      </c>
      <c r="H6" s="22">
        <v>1.84E-2</v>
      </c>
      <c r="I6" s="22">
        <v>-2.0999999999999999E-3</v>
      </c>
      <c r="J6" s="22">
        <v>1.7299999999999999E-2</v>
      </c>
      <c r="K6" s="22">
        <v>-2.35E-2</v>
      </c>
      <c r="L6" s="12">
        <v>0.02</v>
      </c>
    </row>
    <row r="7" spans="2:15" x14ac:dyDescent="0.45">
      <c r="B7" s="15"/>
      <c r="C7" s="60"/>
      <c r="D7" s="7" t="s">
        <v>28</v>
      </c>
      <c r="E7" s="22">
        <v>7.6200000000000004E-2</v>
      </c>
      <c r="F7" s="22">
        <v>9.6799999999999997E-2</v>
      </c>
      <c r="G7" s="22">
        <v>1.6999245474720013E-2</v>
      </c>
      <c r="H7" s="22">
        <v>1.7600000000000001E-2</v>
      </c>
      <c r="I7" s="22">
        <v>-1.3299999999999999E-2</v>
      </c>
      <c r="J7" s="22">
        <v>1.54E-2</v>
      </c>
      <c r="K7" s="22">
        <v>-2.6700000000000002E-2</v>
      </c>
      <c r="L7" s="12">
        <v>0.02</v>
      </c>
    </row>
    <row r="8" spans="2:15" x14ac:dyDescent="0.45">
      <c r="B8" s="7"/>
      <c r="C8" s="59" t="s">
        <v>0</v>
      </c>
      <c r="D8" s="7" t="s">
        <v>29</v>
      </c>
      <c r="E8" s="22">
        <v>0.1041</v>
      </c>
      <c r="F8" s="22">
        <v>9.7699999999999995E-2</v>
      </c>
      <c r="G8" s="22">
        <v>1.1127642597483525E-2</v>
      </c>
      <c r="H8" s="22">
        <v>2.5000000000000001E-2</v>
      </c>
      <c r="I8" s="22">
        <v>3.6700000000000003E-2</v>
      </c>
      <c r="J8" s="22">
        <v>3.0200000000000001E-2</v>
      </c>
      <c r="K8" s="22">
        <v>1.9199999999999998E-2</v>
      </c>
      <c r="L8" s="12">
        <v>0.06</v>
      </c>
    </row>
    <row r="9" spans="2:15" x14ac:dyDescent="0.45">
      <c r="B9" s="7"/>
      <c r="C9" s="59"/>
      <c r="D9" s="7" t="s">
        <v>28</v>
      </c>
      <c r="E9" s="22">
        <v>8.5500000000000007E-2</v>
      </c>
      <c r="F9" s="22">
        <v>0.11260000000000001</v>
      </c>
      <c r="G9" s="22">
        <v>1.7126373631432702E-2</v>
      </c>
      <c r="H9" s="22">
        <v>1.8200000000000001E-2</v>
      </c>
      <c r="I9" s="22">
        <v>-2.3999999999999998E-3</v>
      </c>
      <c r="J9" s="22">
        <v>1.5800000000000002E-2</v>
      </c>
      <c r="K9" s="22">
        <v>1.9400000000000001E-2</v>
      </c>
      <c r="L9" s="12">
        <v>0.06</v>
      </c>
    </row>
    <row r="10" spans="2:15" x14ac:dyDescent="0.45">
      <c r="B10" s="7"/>
      <c r="C10" s="59" t="s">
        <v>1</v>
      </c>
      <c r="D10" s="7" t="s">
        <v>29</v>
      </c>
      <c r="E10" s="21">
        <v>2.02</v>
      </c>
      <c r="F10" s="21">
        <v>2.29</v>
      </c>
      <c r="G10" s="21">
        <v>2.5557482652409358</v>
      </c>
      <c r="H10" s="21">
        <v>2.91</v>
      </c>
      <c r="I10" s="21">
        <v>3.26</v>
      </c>
      <c r="J10" s="21">
        <v>3.56</v>
      </c>
      <c r="K10" s="21">
        <v>2.52</v>
      </c>
      <c r="L10" s="11">
        <v>1.25</v>
      </c>
    </row>
    <row r="11" spans="2:15" x14ac:dyDescent="0.45">
      <c r="B11" s="7"/>
      <c r="C11" s="59"/>
      <c r="D11" s="7" t="s">
        <v>28</v>
      </c>
      <c r="E11" s="21">
        <v>1.92</v>
      </c>
      <c r="F11" s="21">
        <v>2.23</v>
      </c>
      <c r="G11" s="21">
        <v>2.5446656024690659</v>
      </c>
      <c r="H11" s="21">
        <v>2.87</v>
      </c>
      <c r="I11" s="21">
        <v>2.93</v>
      </c>
      <c r="J11" s="21">
        <v>3.04</v>
      </c>
      <c r="K11" s="21">
        <v>2.13</v>
      </c>
      <c r="L11" s="11">
        <v>1.25</v>
      </c>
    </row>
    <row r="12" spans="2:15" x14ac:dyDescent="0.45">
      <c r="B12" s="16"/>
      <c r="C12" s="61" t="s">
        <v>6</v>
      </c>
      <c r="D12" s="7" t="s">
        <v>29</v>
      </c>
      <c r="E12" s="21">
        <v>5.19</v>
      </c>
      <c r="F12" s="21">
        <v>5.35</v>
      </c>
      <c r="G12" s="21">
        <v>3.8280253682428045</v>
      </c>
      <c r="H12" s="21">
        <v>4.32</v>
      </c>
      <c r="I12" s="21">
        <v>4.13</v>
      </c>
      <c r="J12" s="21">
        <v>5.73</v>
      </c>
      <c r="K12" s="21">
        <v>3.25</v>
      </c>
      <c r="L12" s="11">
        <v>3</v>
      </c>
    </row>
    <row r="13" spans="2:15" x14ac:dyDescent="0.45">
      <c r="D13" s="7" t="s">
        <v>28</v>
      </c>
      <c r="E13" s="21">
        <v>4.75</v>
      </c>
      <c r="F13" s="21">
        <v>5.31</v>
      </c>
      <c r="G13" s="21">
        <v>3.7947365738772367</v>
      </c>
      <c r="H13" s="21">
        <v>4.09</v>
      </c>
      <c r="I13" s="21">
        <v>3.37</v>
      </c>
      <c r="J13" s="21">
        <v>3.92</v>
      </c>
      <c r="K13" s="21">
        <v>2.65</v>
      </c>
      <c r="L13" s="21">
        <v>3</v>
      </c>
    </row>
    <row r="29" spans="2:10" x14ac:dyDescent="0.45">
      <c r="H29" s="18"/>
      <c r="I29" s="18"/>
    </row>
    <row r="31" spans="2:10" x14ac:dyDescent="0.45">
      <c r="B31" t="s">
        <v>37</v>
      </c>
      <c r="J31" t="s">
        <v>38</v>
      </c>
    </row>
    <row r="32" spans="2:10" x14ac:dyDescent="0.45">
      <c r="B32" t="s">
        <v>49</v>
      </c>
      <c r="J32" t="s">
        <v>52</v>
      </c>
    </row>
    <row r="33" spans="2:10" x14ac:dyDescent="0.45">
      <c r="B33" t="s">
        <v>50</v>
      </c>
      <c r="J33" t="s">
        <v>53</v>
      </c>
    </row>
    <row r="34" spans="2:10" x14ac:dyDescent="0.45">
      <c r="B34" t="s">
        <v>51</v>
      </c>
      <c r="J34" t="s">
        <v>54</v>
      </c>
    </row>
    <row r="46" spans="2:10" x14ac:dyDescent="0.45">
      <c r="H46" s="18"/>
      <c r="I46" s="18"/>
    </row>
    <row r="51" spans="2:10" x14ac:dyDescent="0.45">
      <c r="B51" t="s">
        <v>39</v>
      </c>
      <c r="J51" t="s">
        <v>42</v>
      </c>
    </row>
    <row r="52" spans="2:10" x14ac:dyDescent="0.45">
      <c r="B52" t="s">
        <v>40</v>
      </c>
      <c r="J52" t="s">
        <v>43</v>
      </c>
    </row>
    <row r="53" spans="2:10" x14ac:dyDescent="0.45">
      <c r="B53" t="s">
        <v>41</v>
      </c>
    </row>
    <row r="71" spans="2:16" x14ac:dyDescent="0.45">
      <c r="B71" t="s">
        <v>44</v>
      </c>
    </row>
    <row r="72" spans="2:16" x14ac:dyDescent="0.45">
      <c r="B72" t="s">
        <v>45</v>
      </c>
    </row>
    <row r="73" spans="2:16" x14ac:dyDescent="0.45">
      <c r="B73" t="s">
        <v>46</v>
      </c>
    </row>
    <row r="80" spans="2:16" x14ac:dyDescent="0.45">
      <c r="B80" s="51">
        <v>0.4</v>
      </c>
      <c r="C80" s="51">
        <v>0.4</v>
      </c>
      <c r="D80" s="51">
        <v>0.4</v>
      </c>
      <c r="E80" s="51">
        <v>0.4</v>
      </c>
      <c r="F80" s="51">
        <v>0.4</v>
      </c>
      <c r="G80" s="51">
        <v>0.4</v>
      </c>
      <c r="H80" s="51">
        <v>0.4</v>
      </c>
      <c r="I80" s="51">
        <v>0.4</v>
      </c>
      <c r="J80" s="50">
        <v>0.02</v>
      </c>
      <c r="K80" s="50">
        <v>0.02</v>
      </c>
      <c r="L80" s="50">
        <v>0.02</v>
      </c>
      <c r="M80" s="50">
        <v>0.02</v>
      </c>
      <c r="N80" s="50">
        <v>0.02</v>
      </c>
      <c r="O80" s="50">
        <v>0.02</v>
      </c>
      <c r="P80" s="50">
        <v>0.02</v>
      </c>
    </row>
    <row r="81" spans="2:17" x14ac:dyDescent="0.45">
      <c r="B81" s="50">
        <v>0.06</v>
      </c>
      <c r="C81" s="50">
        <v>0.06</v>
      </c>
      <c r="D81" s="50">
        <v>0.06</v>
      </c>
      <c r="E81" s="50">
        <v>0.06</v>
      </c>
      <c r="F81" s="50">
        <v>0.06</v>
      </c>
      <c r="G81" s="50">
        <v>0.06</v>
      </c>
      <c r="H81" s="50">
        <v>0.06</v>
      </c>
      <c r="I81" s="50">
        <v>0.06</v>
      </c>
      <c r="J81" s="51">
        <v>1.25</v>
      </c>
      <c r="K81" s="51">
        <v>1.25</v>
      </c>
      <c r="L81" s="51">
        <v>1.25</v>
      </c>
      <c r="M81" s="51">
        <v>1.25</v>
      </c>
      <c r="N81" s="51">
        <v>1.25</v>
      </c>
      <c r="O81" s="51">
        <v>1.25</v>
      </c>
      <c r="P81" s="51">
        <v>1.25</v>
      </c>
      <c r="Q81" s="51"/>
    </row>
    <row r="82" spans="2:17" x14ac:dyDescent="0.45">
      <c r="B82" s="17">
        <v>3</v>
      </c>
      <c r="C82" s="17">
        <v>3</v>
      </c>
      <c r="D82" s="17">
        <v>3</v>
      </c>
      <c r="E82" s="17">
        <v>3</v>
      </c>
      <c r="F82" s="17">
        <v>3</v>
      </c>
      <c r="G82" s="17">
        <v>3</v>
      </c>
      <c r="H82" s="17">
        <v>3</v>
      </c>
      <c r="I82" s="17">
        <v>3</v>
      </c>
    </row>
  </sheetData>
  <mergeCells count="1">
    <mergeCell ref="B1:O1"/>
  </mergeCells>
  <pageMargins left="0.45" right="0.45" top="0.5" bottom="0.5" header="0.3" footer="0.3"/>
  <pageSetup scale="6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09"/>
  <sheetViews>
    <sheetView showGridLines="0" zoomScale="62" zoomScaleNormal="62" zoomScaleSheetLayoutView="84" workbookViewId="0">
      <selection activeCell="O6" sqref="O6"/>
    </sheetView>
  </sheetViews>
  <sheetFormatPr defaultRowHeight="14.25" x14ac:dyDescent="0.45"/>
  <cols>
    <col min="2" max="2" width="9.1328125" customWidth="1"/>
    <col min="3" max="3" width="13.265625" customWidth="1"/>
    <col min="4" max="4" width="0" hidden="1" customWidth="1"/>
  </cols>
  <sheetData>
    <row r="1" spans="1:16" ht="21" x14ac:dyDescent="0.65">
      <c r="B1" s="78" t="s">
        <v>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67"/>
      <c r="N1" s="67"/>
      <c r="O1" s="67"/>
      <c r="P1" s="67"/>
    </row>
    <row r="3" spans="1:16" x14ac:dyDescent="0.45">
      <c r="A3" s="19"/>
      <c r="B3" s="7"/>
      <c r="C3" s="7"/>
      <c r="D3" s="19">
        <v>2009</v>
      </c>
      <c r="E3" s="19">
        <v>2014</v>
      </c>
      <c r="F3" s="19">
        <v>2015</v>
      </c>
      <c r="G3" s="19">
        <v>2016</v>
      </c>
      <c r="H3" s="19">
        <v>2017</v>
      </c>
      <c r="I3" s="19">
        <v>2018</v>
      </c>
      <c r="J3" s="19">
        <v>2019</v>
      </c>
      <c r="K3" s="19">
        <v>2020</v>
      </c>
      <c r="L3" s="20" t="s">
        <v>7</v>
      </c>
    </row>
    <row r="4" spans="1:16" x14ac:dyDescent="0.45">
      <c r="A4" s="7"/>
      <c r="B4" s="59"/>
      <c r="C4" s="59" t="s">
        <v>33</v>
      </c>
      <c r="D4" s="21">
        <v>0.54</v>
      </c>
      <c r="E4" s="62">
        <v>3.5000000000000003E-2</v>
      </c>
      <c r="F4" s="62">
        <v>3.2000000000000001E-2</v>
      </c>
      <c r="G4" s="62">
        <v>0.03</v>
      </c>
      <c r="H4" s="62">
        <v>2.7E-2</v>
      </c>
      <c r="I4" s="62">
        <v>2.5000000000000001E-2</v>
      </c>
      <c r="J4" s="62">
        <v>2.47E-2</v>
      </c>
      <c r="K4" s="62">
        <v>3.6499999999999998E-2</v>
      </c>
      <c r="L4" s="63">
        <v>7.0000000000000007E-2</v>
      </c>
    </row>
    <row r="5" spans="1:16" x14ac:dyDescent="0.45">
      <c r="A5" s="7"/>
      <c r="B5" s="59"/>
      <c r="C5" s="59"/>
      <c r="D5" s="21">
        <v>0.39</v>
      </c>
      <c r="E5" s="21"/>
      <c r="F5" s="21"/>
      <c r="G5" s="21"/>
      <c r="H5" s="21"/>
      <c r="I5" s="21"/>
      <c r="J5" s="21"/>
      <c r="K5" s="21"/>
      <c r="L5" s="11"/>
    </row>
    <row r="6" spans="1:16" x14ac:dyDescent="0.45">
      <c r="A6" s="7"/>
      <c r="B6" s="59"/>
      <c r="C6" s="59" t="s">
        <v>35</v>
      </c>
      <c r="D6" s="21">
        <v>0.54</v>
      </c>
      <c r="E6" s="64">
        <v>4.4800000000000004</v>
      </c>
      <c r="F6" s="64">
        <v>5.39</v>
      </c>
      <c r="G6" s="64">
        <v>2.58</v>
      </c>
      <c r="H6" s="64">
        <v>2.8</v>
      </c>
      <c r="I6" s="64">
        <v>1.66</v>
      </c>
      <c r="J6" s="64">
        <v>2.91</v>
      </c>
      <c r="K6" s="64">
        <v>1.1499999999999999</v>
      </c>
      <c r="L6" s="65">
        <v>2</v>
      </c>
    </row>
    <row r="7" spans="1:16" x14ac:dyDescent="0.45">
      <c r="A7" s="7"/>
      <c r="B7" s="59"/>
      <c r="C7" s="59"/>
      <c r="D7" s="21"/>
      <c r="E7" s="21"/>
      <c r="F7" s="21"/>
      <c r="G7" s="21"/>
      <c r="H7" s="21"/>
      <c r="I7" s="21"/>
      <c r="J7" s="21"/>
      <c r="K7" s="21"/>
      <c r="L7" s="11"/>
    </row>
    <row r="8" spans="1:16" x14ac:dyDescent="0.45">
      <c r="A8" s="7"/>
      <c r="B8" s="59"/>
      <c r="C8" s="59" t="s">
        <v>34</v>
      </c>
      <c r="D8" s="22">
        <v>-1.9E-2</v>
      </c>
      <c r="E8" s="64">
        <v>14.2</v>
      </c>
      <c r="F8" s="64">
        <v>15.2</v>
      </c>
      <c r="G8" s="64">
        <v>15.8</v>
      </c>
      <c r="H8" s="64">
        <v>17.399999999999999</v>
      </c>
      <c r="I8" s="64">
        <v>18.2</v>
      </c>
      <c r="J8" s="64">
        <v>18.3</v>
      </c>
      <c r="K8" s="64">
        <v>19.63</v>
      </c>
      <c r="L8" s="65">
        <v>10</v>
      </c>
    </row>
    <row r="9" spans="1:16" x14ac:dyDescent="0.45">
      <c r="A9" s="7"/>
      <c r="B9" s="59"/>
      <c r="C9" s="7"/>
      <c r="D9" s="22"/>
      <c r="E9" s="22"/>
      <c r="F9" s="22"/>
      <c r="G9" s="22"/>
      <c r="H9" s="22"/>
      <c r="I9" s="22"/>
      <c r="J9" s="22"/>
      <c r="K9" s="22"/>
      <c r="L9" s="12"/>
    </row>
    <row r="25" spans="2:9" x14ac:dyDescent="0.45">
      <c r="H25" s="18"/>
      <c r="I25" s="18"/>
    </row>
    <row r="27" spans="2:9" x14ac:dyDescent="0.45">
      <c r="B27" t="s">
        <v>36</v>
      </c>
    </row>
    <row r="42" spans="2:9" x14ac:dyDescent="0.45">
      <c r="H42" s="18"/>
      <c r="I42" s="18"/>
    </row>
    <row r="46" spans="2:9" x14ac:dyDescent="0.45">
      <c r="B46" t="s">
        <v>47</v>
      </c>
    </row>
    <row r="64" spans="2:2" x14ac:dyDescent="0.45">
      <c r="B64" t="s">
        <v>48</v>
      </c>
    </row>
    <row r="107" spans="2:18" x14ac:dyDescent="0.45">
      <c r="B107" s="66">
        <v>7.0000000000000007E-2</v>
      </c>
      <c r="C107" s="66">
        <v>7.0000000000000007E-2</v>
      </c>
      <c r="D107" s="66">
        <v>7.0000000000000007E-2</v>
      </c>
      <c r="E107" s="66">
        <v>7.0000000000000007E-2</v>
      </c>
      <c r="F107" s="66">
        <v>7.0000000000000007E-2</v>
      </c>
      <c r="G107" s="66">
        <v>7.0000000000000007E-2</v>
      </c>
      <c r="H107" s="66">
        <v>7.0000000000000007E-2</v>
      </c>
      <c r="I107" s="66">
        <v>7.0000000000000007E-2</v>
      </c>
      <c r="J107" s="68"/>
      <c r="K107" s="68">
        <v>2</v>
      </c>
      <c r="L107" s="68">
        <v>2</v>
      </c>
      <c r="M107" s="68">
        <v>2</v>
      </c>
      <c r="N107" s="68">
        <v>2</v>
      </c>
      <c r="O107" s="68">
        <v>2</v>
      </c>
      <c r="P107" s="68">
        <v>2</v>
      </c>
      <c r="Q107" s="68">
        <v>2</v>
      </c>
    </row>
    <row r="108" spans="2:18" x14ac:dyDescent="0.45">
      <c r="B108" s="17">
        <v>10</v>
      </c>
      <c r="C108" s="17">
        <v>10</v>
      </c>
      <c r="D108" s="17">
        <v>10</v>
      </c>
      <c r="E108" s="17">
        <v>10</v>
      </c>
      <c r="F108" s="17">
        <v>10</v>
      </c>
      <c r="G108" s="17">
        <v>10</v>
      </c>
      <c r="H108" s="17">
        <v>10</v>
      </c>
      <c r="I108" s="17">
        <v>10</v>
      </c>
      <c r="J108" s="51"/>
      <c r="K108" s="51"/>
      <c r="L108" s="51"/>
      <c r="M108" s="51"/>
      <c r="N108" s="51"/>
      <c r="O108" s="51"/>
      <c r="P108" s="51"/>
      <c r="Q108" s="51"/>
      <c r="R108" s="51"/>
    </row>
    <row r="109" spans="2:18" x14ac:dyDescent="0.45">
      <c r="B109" s="17"/>
      <c r="C109" s="17"/>
      <c r="D109" s="17"/>
      <c r="E109" s="17"/>
      <c r="F109" s="17"/>
      <c r="G109" s="17"/>
      <c r="H109" s="17"/>
    </row>
  </sheetData>
  <mergeCells count="1">
    <mergeCell ref="B1:L1"/>
  </mergeCells>
  <pageMargins left="0.45" right="0.45" top="0.5" bottom="0.5" header="0.3" footer="0.3"/>
  <pageSetup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Q86"/>
  <sheetViews>
    <sheetView showGridLines="0" tabSelected="1" zoomScale="62" zoomScaleNormal="62" zoomScaleSheetLayoutView="84" workbookViewId="0">
      <selection activeCell="T35" sqref="T35"/>
    </sheetView>
  </sheetViews>
  <sheetFormatPr defaultRowHeight="14.25" x14ac:dyDescent="0.45"/>
  <cols>
    <col min="2" max="2" width="9.1328125" customWidth="1"/>
    <col min="3" max="3" width="13.265625" customWidth="1"/>
    <col min="4" max="4" width="0" hidden="1" customWidth="1"/>
  </cols>
  <sheetData>
    <row r="1" spans="2:15" ht="21" x14ac:dyDescent="0.65">
      <c r="B1" s="78" t="s">
        <v>11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3" spans="2:15" x14ac:dyDescent="0.45">
      <c r="B3" s="19"/>
      <c r="C3" s="7"/>
      <c r="D3" s="7"/>
      <c r="E3" s="19">
        <v>2014</v>
      </c>
      <c r="F3" s="19">
        <v>2015</v>
      </c>
      <c r="G3" s="19">
        <v>2016</v>
      </c>
      <c r="H3" s="19">
        <v>2017</v>
      </c>
      <c r="I3" s="19">
        <v>2018</v>
      </c>
      <c r="J3" s="19">
        <v>2019</v>
      </c>
      <c r="K3" s="19">
        <v>2020</v>
      </c>
      <c r="L3" s="20" t="s">
        <v>7</v>
      </c>
    </row>
    <row r="4" spans="2:15" x14ac:dyDescent="0.45">
      <c r="B4" s="7"/>
      <c r="C4" s="59" t="s">
        <v>5</v>
      </c>
      <c r="D4" s="7" t="s">
        <v>29</v>
      </c>
      <c r="E4" s="21">
        <v>0.45200000000000001</v>
      </c>
      <c r="F4" s="21">
        <v>0.4022</v>
      </c>
      <c r="G4" s="21">
        <v>0.40039999999999998</v>
      </c>
      <c r="H4" s="21">
        <v>0.42620000000000002</v>
      </c>
      <c r="I4" s="21">
        <v>0.28739999999999999</v>
      </c>
      <c r="J4" s="21">
        <v>0.23200000000000001</v>
      </c>
      <c r="K4" s="21">
        <v>0.21</v>
      </c>
      <c r="L4" s="11">
        <v>0.4</v>
      </c>
    </row>
    <row r="5" spans="2:15" x14ac:dyDescent="0.45">
      <c r="B5" s="7"/>
      <c r="C5" s="59"/>
      <c r="D5" s="7" t="s">
        <v>31</v>
      </c>
      <c r="E5" s="21">
        <v>0.26300000000000001</v>
      </c>
      <c r="F5" s="21">
        <v>0.246</v>
      </c>
      <c r="G5" s="21">
        <v>0.27</v>
      </c>
      <c r="H5" s="21">
        <v>0.27</v>
      </c>
      <c r="I5" s="21">
        <v>0.122</v>
      </c>
      <c r="J5" s="21">
        <v>5.6000000000000001E-2</v>
      </c>
      <c r="K5" s="21">
        <v>0.05</v>
      </c>
      <c r="L5" s="11">
        <v>0.4</v>
      </c>
    </row>
    <row r="6" spans="2:15" x14ac:dyDescent="0.45">
      <c r="B6" s="15"/>
      <c r="C6" s="60" t="s">
        <v>8</v>
      </c>
      <c r="D6" s="7" t="s">
        <v>29</v>
      </c>
      <c r="E6" s="22">
        <v>4.9000000000000002E-2</v>
      </c>
      <c r="F6" s="22">
        <v>5.1999999999999998E-2</v>
      </c>
      <c r="G6" s="22">
        <v>0.03</v>
      </c>
      <c r="H6" s="22">
        <v>-1.4E-2</v>
      </c>
      <c r="I6" s="22">
        <v>-6.5000000000000002E-2</v>
      </c>
      <c r="J6" s="22">
        <v>-5.8999999999999997E-2</v>
      </c>
      <c r="K6" s="22">
        <v>-2.4E-2</v>
      </c>
      <c r="L6" s="12">
        <v>0.02</v>
      </c>
    </row>
    <row r="7" spans="2:15" x14ac:dyDescent="0.45">
      <c r="B7" s="15"/>
      <c r="C7" s="60"/>
      <c r="D7" s="7" t="s">
        <v>31</v>
      </c>
      <c r="E7" s="22">
        <v>4.5999999999999999E-2</v>
      </c>
      <c r="F7" s="22">
        <v>5.1999999999999998E-2</v>
      </c>
      <c r="G7" s="22">
        <v>2.8000000000000001E-2</v>
      </c>
      <c r="H7" s="22">
        <v>-1.4E-2</v>
      </c>
      <c r="I7" s="22">
        <v>-6.5000000000000002E-2</v>
      </c>
      <c r="J7" s="22">
        <v>-0.06</v>
      </c>
      <c r="K7" s="22">
        <v>-2.1999999999999999E-2</v>
      </c>
      <c r="L7" s="12">
        <v>0.02</v>
      </c>
    </row>
    <row r="8" spans="2:15" x14ac:dyDescent="0.45">
      <c r="B8" s="7"/>
      <c r="C8" s="59" t="s">
        <v>0</v>
      </c>
      <c r="D8" s="7" t="s">
        <v>29</v>
      </c>
      <c r="E8" s="22">
        <v>0.10100000000000001</v>
      </c>
      <c r="F8" s="22">
        <v>-1.6E-2</v>
      </c>
      <c r="G8" s="22">
        <v>0.03</v>
      </c>
      <c r="H8" s="22">
        <v>5.0999999999999997E-2</v>
      </c>
      <c r="I8" s="22">
        <v>-5.8000000000000003E-2</v>
      </c>
      <c r="J8" s="22">
        <v>-8.9999999999999993E-3</v>
      </c>
      <c r="K8" s="22">
        <v>5.0000000000000001E-3</v>
      </c>
      <c r="L8" s="12">
        <v>0.06</v>
      </c>
    </row>
    <row r="9" spans="2:15" x14ac:dyDescent="0.45">
      <c r="B9" s="7"/>
      <c r="C9" s="59"/>
      <c r="D9" s="7" t="s">
        <v>31</v>
      </c>
      <c r="E9" s="22">
        <v>5.5E-2</v>
      </c>
      <c r="F9" s="22">
        <v>-1.4E-2</v>
      </c>
      <c r="G9" s="22">
        <v>6.0999999999999999E-2</v>
      </c>
      <c r="H9" s="22">
        <v>1.7999999999999999E-2</v>
      </c>
      <c r="I9" s="22">
        <v>-0.159</v>
      </c>
      <c r="J9" s="22">
        <v>-6.4999999999999997E-4</v>
      </c>
      <c r="K9" s="22">
        <v>3.0000000000000001E-3</v>
      </c>
      <c r="L9" s="12">
        <v>0.06</v>
      </c>
    </row>
    <row r="10" spans="2:15" x14ac:dyDescent="0.45">
      <c r="B10" s="7"/>
      <c r="C10" s="59" t="s">
        <v>1</v>
      </c>
      <c r="D10" s="7" t="s">
        <v>29</v>
      </c>
      <c r="E10" s="21">
        <v>1.1207</v>
      </c>
      <c r="F10" s="21">
        <v>0.7944</v>
      </c>
      <c r="G10" s="21">
        <v>0.83240000000000003</v>
      </c>
      <c r="H10" s="21">
        <v>0.96189999999999998</v>
      </c>
      <c r="I10" s="21">
        <v>0.69969999999999999</v>
      </c>
      <c r="J10" s="21">
        <v>0.57899999999999996</v>
      </c>
      <c r="K10" s="21">
        <v>0.51</v>
      </c>
      <c r="L10" s="11">
        <v>1.25</v>
      </c>
    </row>
    <row r="11" spans="2:15" x14ac:dyDescent="0.45">
      <c r="B11" s="7"/>
      <c r="C11" s="59"/>
      <c r="D11" s="7" t="s">
        <v>31</v>
      </c>
      <c r="E11" s="21">
        <v>0.61299999999999999</v>
      </c>
      <c r="F11" s="21">
        <v>0.45700000000000002</v>
      </c>
      <c r="G11" s="21">
        <v>0.52900000000000003</v>
      </c>
      <c r="H11" s="21">
        <v>0.57999999999999996</v>
      </c>
      <c r="I11" s="21">
        <v>0.28100000000000003</v>
      </c>
      <c r="J11" s="21">
        <v>0.13200000000000001</v>
      </c>
      <c r="K11" s="21">
        <v>9.2999999999999999E-2</v>
      </c>
      <c r="L11" s="11">
        <v>1.25</v>
      </c>
    </row>
    <row r="12" spans="2:15" x14ac:dyDescent="0.45">
      <c r="B12" s="16"/>
      <c r="C12" s="61" t="s">
        <v>6</v>
      </c>
      <c r="D12" s="7" t="s">
        <v>29</v>
      </c>
      <c r="E12" s="21">
        <v>3.84</v>
      </c>
      <c r="F12" s="21">
        <v>2.31</v>
      </c>
      <c r="G12" s="21">
        <v>2.48</v>
      </c>
      <c r="H12" s="21">
        <v>2.2400000000000002</v>
      </c>
      <c r="I12" s="21">
        <v>-0.16</v>
      </c>
      <c r="J12" s="21">
        <v>0.17</v>
      </c>
      <c r="K12" s="21">
        <v>0.69</v>
      </c>
      <c r="L12" s="11">
        <v>3</v>
      </c>
    </row>
    <row r="13" spans="2:15" x14ac:dyDescent="0.45">
      <c r="D13" s="7" t="s">
        <v>31</v>
      </c>
      <c r="E13" s="21">
        <v>2.42</v>
      </c>
      <c r="F13" s="21">
        <v>1.63</v>
      </c>
      <c r="G13" s="21">
        <v>2.16</v>
      </c>
      <c r="H13" s="21">
        <v>1.17</v>
      </c>
      <c r="I13" s="21">
        <v>-1.96</v>
      </c>
      <c r="J13" s="21">
        <v>-1.26</v>
      </c>
      <c r="K13" s="21">
        <v>-0.09</v>
      </c>
      <c r="L13" s="21">
        <v>3</v>
      </c>
    </row>
    <row r="29" spans="2:10" x14ac:dyDescent="0.45">
      <c r="H29" s="18"/>
      <c r="I29" s="18"/>
    </row>
    <row r="31" spans="2:10" x14ac:dyDescent="0.45">
      <c r="B31" t="s">
        <v>37</v>
      </c>
      <c r="J31" t="s">
        <v>38</v>
      </c>
    </row>
    <row r="32" spans="2:10" x14ac:dyDescent="0.45">
      <c r="B32" t="s">
        <v>49</v>
      </c>
      <c r="J32" t="s">
        <v>52</v>
      </c>
    </row>
    <row r="33" spans="2:10" x14ac:dyDescent="0.45">
      <c r="B33" t="s">
        <v>50</v>
      </c>
      <c r="J33" t="s">
        <v>53</v>
      </c>
    </row>
    <row r="34" spans="2:10" x14ac:dyDescent="0.45">
      <c r="B34" t="s">
        <v>51</v>
      </c>
      <c r="J34" t="s">
        <v>54</v>
      </c>
    </row>
    <row r="46" spans="2:10" x14ac:dyDescent="0.45">
      <c r="H46" s="18"/>
      <c r="I46" s="18"/>
    </row>
    <row r="51" spans="2:10" x14ac:dyDescent="0.45">
      <c r="B51" t="s">
        <v>39</v>
      </c>
      <c r="J51" t="s">
        <v>42</v>
      </c>
    </row>
    <row r="52" spans="2:10" x14ac:dyDescent="0.45">
      <c r="B52" t="s">
        <v>40</v>
      </c>
      <c r="J52" t="s">
        <v>43</v>
      </c>
    </row>
    <row r="53" spans="2:10" x14ac:dyDescent="0.45">
      <c r="B53" t="s">
        <v>41</v>
      </c>
    </row>
    <row r="66" spans="2:17" x14ac:dyDescent="0.45">
      <c r="Q66" s="50"/>
    </row>
    <row r="67" spans="2:17" x14ac:dyDescent="0.45">
      <c r="Q67" s="51"/>
    </row>
    <row r="71" spans="2:17" x14ac:dyDescent="0.45">
      <c r="B71" t="s">
        <v>44</v>
      </c>
    </row>
    <row r="72" spans="2:17" x14ac:dyDescent="0.45">
      <c r="B72" t="s">
        <v>45</v>
      </c>
    </row>
    <row r="73" spans="2:17" x14ac:dyDescent="0.45">
      <c r="B73" t="s">
        <v>46</v>
      </c>
    </row>
    <row r="84" spans="2:16" x14ac:dyDescent="0.45">
      <c r="B84" s="51">
        <v>0.4</v>
      </c>
      <c r="C84" s="51">
        <v>0.4</v>
      </c>
      <c r="D84" s="51">
        <v>0.4</v>
      </c>
      <c r="E84" s="51">
        <v>0.4</v>
      </c>
      <c r="F84" s="51">
        <v>0.4</v>
      </c>
      <c r="G84" s="51">
        <v>0.4</v>
      </c>
      <c r="H84" s="51">
        <v>0.4</v>
      </c>
      <c r="I84" s="51">
        <v>0.4</v>
      </c>
      <c r="J84" s="50">
        <v>0.02</v>
      </c>
      <c r="K84" s="50">
        <v>0.02</v>
      </c>
      <c r="L84" s="50">
        <v>0.02</v>
      </c>
      <c r="M84" s="50">
        <v>0.02</v>
      </c>
      <c r="N84" s="50">
        <v>0.02</v>
      </c>
      <c r="O84" s="50">
        <v>0.02</v>
      </c>
      <c r="P84" s="50">
        <v>0.02</v>
      </c>
    </row>
    <row r="85" spans="2:16" x14ac:dyDescent="0.45">
      <c r="B85" s="50">
        <v>0.06</v>
      </c>
      <c r="C85" s="50">
        <v>0.06</v>
      </c>
      <c r="D85" s="50">
        <v>0.06</v>
      </c>
      <c r="E85" s="50">
        <v>0.06</v>
      </c>
      <c r="F85" s="50">
        <v>0.06</v>
      </c>
      <c r="G85" s="50">
        <v>0.06</v>
      </c>
      <c r="H85" s="50">
        <v>0.06</v>
      </c>
      <c r="I85" s="50">
        <v>0.06</v>
      </c>
      <c r="J85" s="51">
        <v>1.25</v>
      </c>
      <c r="K85" s="51">
        <v>1.25</v>
      </c>
      <c r="L85" s="51">
        <v>1.25</v>
      </c>
      <c r="M85" s="51">
        <v>1.25</v>
      </c>
      <c r="N85" s="51">
        <v>1.25</v>
      </c>
      <c r="O85" s="51">
        <v>1.25</v>
      </c>
      <c r="P85" s="51">
        <v>1.25</v>
      </c>
    </row>
    <row r="86" spans="2:16" x14ac:dyDescent="0.45">
      <c r="B86" s="17">
        <v>3</v>
      </c>
      <c r="C86" s="17">
        <v>3</v>
      </c>
      <c r="D86" s="17">
        <v>3</v>
      </c>
      <c r="E86" s="17">
        <v>3</v>
      </c>
      <c r="F86" s="17">
        <v>3</v>
      </c>
      <c r="G86" s="17">
        <v>3</v>
      </c>
      <c r="H86" s="17">
        <v>3</v>
      </c>
      <c r="I86" s="17">
        <v>3</v>
      </c>
    </row>
  </sheetData>
  <mergeCells count="1">
    <mergeCell ref="B1:O1"/>
  </mergeCells>
  <pageMargins left="0.45" right="0.45" top="0.5" bottom="0.5" header="0.3" footer="0.3"/>
  <pageSetup scale="6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09"/>
  <sheetViews>
    <sheetView showGridLines="0" zoomScale="62" zoomScaleNormal="62" zoomScaleSheetLayoutView="84" workbookViewId="0">
      <selection activeCell="R18" sqref="R18"/>
    </sheetView>
  </sheetViews>
  <sheetFormatPr defaultRowHeight="14.25" x14ac:dyDescent="0.45"/>
  <cols>
    <col min="2" max="2" width="9.1328125" customWidth="1"/>
    <col min="3" max="3" width="13.265625" customWidth="1"/>
    <col min="4" max="4" width="0" hidden="1" customWidth="1"/>
  </cols>
  <sheetData>
    <row r="1" spans="1:15" ht="21" x14ac:dyDescent="0.65">
      <c r="B1" s="78" t="s">
        <v>11</v>
      </c>
      <c r="C1" s="78"/>
      <c r="D1" s="78"/>
      <c r="E1" s="78"/>
      <c r="F1" s="78"/>
      <c r="G1" s="78"/>
      <c r="H1" s="78"/>
      <c r="I1" s="78"/>
      <c r="J1" s="78"/>
      <c r="K1" s="78"/>
      <c r="L1" s="67"/>
      <c r="M1" s="67"/>
      <c r="N1" s="67"/>
      <c r="O1" s="67"/>
    </row>
    <row r="3" spans="1:15" x14ac:dyDescent="0.45">
      <c r="A3" s="19"/>
      <c r="B3" s="7"/>
      <c r="C3" s="7"/>
      <c r="D3" s="19">
        <v>2009</v>
      </c>
      <c r="E3" s="19">
        <v>2014</v>
      </c>
      <c r="F3" s="19">
        <v>2015</v>
      </c>
      <c r="G3" s="19">
        <v>2016</v>
      </c>
      <c r="H3" s="19">
        <v>2017</v>
      </c>
      <c r="I3" s="19">
        <v>2018</v>
      </c>
      <c r="J3" s="19">
        <v>2019</v>
      </c>
      <c r="K3" s="19">
        <v>2020</v>
      </c>
      <c r="L3" s="20" t="s">
        <v>7</v>
      </c>
    </row>
    <row r="4" spans="1:15" x14ac:dyDescent="0.45">
      <c r="A4" s="7"/>
      <c r="B4" s="59"/>
      <c r="C4" s="59" t="s">
        <v>33</v>
      </c>
      <c r="D4" s="21">
        <v>0.54</v>
      </c>
      <c r="E4" s="62">
        <v>3.8699999999999998E-2</v>
      </c>
      <c r="F4" s="62">
        <v>3.9600000000000003E-2</v>
      </c>
      <c r="G4" s="62">
        <v>3.7999999999999999E-2</v>
      </c>
      <c r="H4" s="62">
        <v>3.6200000000000003E-2</v>
      </c>
      <c r="I4" s="62">
        <v>3.4099999999999998E-2</v>
      </c>
      <c r="J4" s="62">
        <v>3.3099999999999997E-2</v>
      </c>
      <c r="K4" s="62">
        <v>3.2000000000000001E-2</v>
      </c>
      <c r="L4" s="63">
        <v>0.08</v>
      </c>
    </row>
    <row r="5" spans="1:15" x14ac:dyDescent="0.45">
      <c r="A5" s="7"/>
      <c r="B5" s="59"/>
      <c r="C5" s="59"/>
      <c r="D5" s="21">
        <v>0.39</v>
      </c>
      <c r="E5" s="21"/>
      <c r="F5" s="21"/>
      <c r="G5" s="21"/>
      <c r="H5" s="21"/>
      <c r="I5" s="21"/>
      <c r="J5" s="21"/>
      <c r="K5" s="21"/>
      <c r="L5" s="11"/>
    </row>
    <row r="6" spans="1:15" x14ac:dyDescent="0.45">
      <c r="A6" s="7"/>
      <c r="B6" s="59"/>
      <c r="C6" s="59" t="s">
        <v>35</v>
      </c>
      <c r="D6" s="59" t="s">
        <v>34</v>
      </c>
      <c r="E6" s="64">
        <v>3.18</v>
      </c>
      <c r="F6" s="64">
        <v>3.78</v>
      </c>
      <c r="G6" s="64">
        <v>3.16</v>
      </c>
      <c r="H6" s="64">
        <v>1.67</v>
      </c>
      <c r="I6" s="64">
        <v>0.39</v>
      </c>
      <c r="J6" s="64">
        <v>0.47</v>
      </c>
      <c r="K6" s="64">
        <v>1.61</v>
      </c>
      <c r="L6" s="64">
        <v>2</v>
      </c>
      <c r="M6" s="65"/>
    </row>
    <row r="7" spans="1:15" x14ac:dyDescent="0.45">
      <c r="A7" s="7"/>
      <c r="B7" s="59"/>
      <c r="C7" s="59"/>
      <c r="D7" s="21"/>
      <c r="E7" s="21"/>
      <c r="F7" s="21"/>
      <c r="G7" s="21"/>
      <c r="H7" s="21"/>
      <c r="I7" s="21"/>
      <c r="J7" s="21"/>
      <c r="K7" s="21"/>
      <c r="L7" s="11"/>
    </row>
    <row r="8" spans="1:15" x14ac:dyDescent="0.45">
      <c r="A8" s="7"/>
      <c r="B8" s="59"/>
      <c r="C8" s="59" t="s">
        <v>34</v>
      </c>
      <c r="D8" s="22">
        <v>-1.9E-2</v>
      </c>
      <c r="E8" s="64">
        <v>15.3</v>
      </c>
      <c r="F8" s="64">
        <v>16.600000000000001</v>
      </c>
      <c r="G8" s="64">
        <v>16.899999999999999</v>
      </c>
      <c r="H8" s="64">
        <v>16.600000000000001</v>
      </c>
      <c r="I8" s="64">
        <v>18.899999999999999</v>
      </c>
      <c r="J8" s="64">
        <v>19.399999999999999</v>
      </c>
      <c r="K8" s="64">
        <v>20.6</v>
      </c>
      <c r="L8" s="65">
        <v>10</v>
      </c>
    </row>
    <row r="9" spans="1:15" x14ac:dyDescent="0.45">
      <c r="A9" s="7"/>
      <c r="B9" s="59"/>
      <c r="C9" s="7"/>
      <c r="D9" s="22"/>
      <c r="E9" s="22"/>
      <c r="F9" s="22"/>
      <c r="G9" s="22"/>
      <c r="H9" s="22"/>
      <c r="I9" s="22"/>
      <c r="J9" s="22"/>
      <c r="K9" s="12"/>
    </row>
    <row r="25" spans="2:9" x14ac:dyDescent="0.45">
      <c r="H25" s="18"/>
      <c r="I25" s="18"/>
    </row>
    <row r="27" spans="2:9" x14ac:dyDescent="0.45">
      <c r="B27" t="s">
        <v>36</v>
      </c>
    </row>
    <row r="42" spans="2:9" x14ac:dyDescent="0.45">
      <c r="H42" s="18"/>
      <c r="I42" s="18"/>
    </row>
    <row r="46" spans="2:9" x14ac:dyDescent="0.45">
      <c r="B46" t="s">
        <v>47</v>
      </c>
    </row>
    <row r="64" spans="2:2" x14ac:dyDescent="0.45">
      <c r="B64" t="s">
        <v>48</v>
      </c>
    </row>
    <row r="107" spans="2:17" x14ac:dyDescent="0.45">
      <c r="B107" s="66">
        <v>0.08</v>
      </c>
      <c r="C107" s="66">
        <v>0.08</v>
      </c>
      <c r="D107" s="66">
        <v>0.08</v>
      </c>
      <c r="E107" s="66">
        <v>0.08</v>
      </c>
      <c r="F107" s="66">
        <v>0.08</v>
      </c>
      <c r="G107" s="66">
        <v>0.08</v>
      </c>
      <c r="H107" s="66">
        <v>0.08</v>
      </c>
      <c r="I107" s="66">
        <v>0.08</v>
      </c>
      <c r="J107" s="68">
        <v>2</v>
      </c>
      <c r="K107" s="68">
        <v>2</v>
      </c>
      <c r="L107" s="68">
        <v>2</v>
      </c>
      <c r="M107" s="68">
        <v>2</v>
      </c>
      <c r="N107" s="68">
        <v>2</v>
      </c>
      <c r="O107" s="68">
        <v>2</v>
      </c>
      <c r="P107" s="68">
        <v>2</v>
      </c>
    </row>
    <row r="108" spans="2:17" x14ac:dyDescent="0.45">
      <c r="B108" s="17">
        <v>10</v>
      </c>
      <c r="C108" s="17">
        <v>10</v>
      </c>
      <c r="D108" s="17">
        <v>10</v>
      </c>
      <c r="E108" s="17">
        <v>10</v>
      </c>
      <c r="F108" s="17">
        <v>10</v>
      </c>
      <c r="G108" s="17">
        <v>10</v>
      </c>
      <c r="H108" s="17">
        <v>10</v>
      </c>
      <c r="I108" s="17">
        <v>10</v>
      </c>
      <c r="J108" s="51"/>
      <c r="K108" s="51"/>
      <c r="L108" s="51"/>
      <c r="M108" s="51"/>
      <c r="N108" s="51"/>
      <c r="O108" s="51"/>
      <c r="P108" s="51"/>
      <c r="Q108" s="51"/>
    </row>
    <row r="109" spans="2:17" x14ac:dyDescent="0.45">
      <c r="B109" s="17"/>
      <c r="C109" s="17"/>
      <c r="D109" s="17"/>
      <c r="E109" s="17"/>
      <c r="F109" s="17"/>
      <c r="G109" s="17"/>
      <c r="H109" s="17"/>
    </row>
  </sheetData>
  <mergeCells count="1">
    <mergeCell ref="B1:K1"/>
  </mergeCells>
  <pageMargins left="0.45" right="0.45" top="0.5" bottom="0.5" header="0.3" footer="0.3"/>
  <pageSetup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Q87"/>
  <sheetViews>
    <sheetView showGridLines="0" zoomScale="77" zoomScaleNormal="77" zoomScaleSheetLayoutView="84" workbookViewId="0">
      <selection activeCell="Q49" sqref="Q49"/>
    </sheetView>
  </sheetViews>
  <sheetFormatPr defaultRowHeight="14.25" x14ac:dyDescent="0.45"/>
  <cols>
    <col min="2" max="2" width="9.1328125" customWidth="1"/>
    <col min="3" max="3" width="13.265625" customWidth="1"/>
    <col min="4" max="4" width="0" hidden="1" customWidth="1"/>
  </cols>
  <sheetData>
    <row r="1" spans="2:15" ht="21" x14ac:dyDescent="0.65">
      <c r="B1" s="78" t="s">
        <v>12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3" spans="2:15" x14ac:dyDescent="0.45">
      <c r="B3" s="19"/>
      <c r="C3" s="7"/>
      <c r="D3" s="7"/>
      <c r="E3" s="19">
        <v>2014</v>
      </c>
      <c r="F3" s="19">
        <v>2015</v>
      </c>
      <c r="G3" s="19">
        <v>2016</v>
      </c>
      <c r="H3" s="19">
        <v>2017</v>
      </c>
      <c r="I3" s="19">
        <v>2018</v>
      </c>
      <c r="J3" s="19">
        <v>2019</v>
      </c>
      <c r="K3" s="19">
        <v>2020</v>
      </c>
      <c r="L3" s="20" t="s">
        <v>7</v>
      </c>
    </row>
    <row r="4" spans="2:15" x14ac:dyDescent="0.45">
      <c r="B4" s="7"/>
      <c r="C4" s="59" t="s">
        <v>5</v>
      </c>
      <c r="D4" s="7" t="s">
        <v>29</v>
      </c>
      <c r="E4" s="21">
        <v>0.69</v>
      </c>
      <c r="F4" s="21">
        <v>0.63</v>
      </c>
      <c r="G4" s="21">
        <v>0.57399999999999995</v>
      </c>
      <c r="H4" s="21">
        <v>0.56000000000000005</v>
      </c>
      <c r="I4" s="21">
        <v>0.495</v>
      </c>
      <c r="J4" s="21">
        <v>0.53600000000000003</v>
      </c>
      <c r="K4" s="21">
        <v>0.501</v>
      </c>
      <c r="L4" s="11">
        <v>0.4</v>
      </c>
    </row>
    <row r="5" spans="2:15" x14ac:dyDescent="0.45">
      <c r="B5" s="7"/>
      <c r="C5" s="59"/>
      <c r="D5" s="7" t="s">
        <v>32</v>
      </c>
      <c r="E5" s="21">
        <v>0.62</v>
      </c>
      <c r="F5" s="21">
        <v>0.56000000000000005</v>
      </c>
      <c r="G5" s="21">
        <v>0.52</v>
      </c>
      <c r="H5" s="21">
        <v>0.49</v>
      </c>
      <c r="I5" s="21">
        <v>0.38</v>
      </c>
      <c r="J5" s="21">
        <v>0.41</v>
      </c>
      <c r="K5" s="21">
        <v>0.44</v>
      </c>
      <c r="L5" s="11">
        <v>0.4</v>
      </c>
    </row>
    <row r="6" spans="2:15" x14ac:dyDescent="0.45">
      <c r="B6" s="15"/>
      <c r="C6" s="60" t="s">
        <v>8</v>
      </c>
      <c r="D6" s="7" t="s">
        <v>29</v>
      </c>
      <c r="E6" s="22">
        <v>4.2000000000000003E-2</v>
      </c>
      <c r="F6" s="22">
        <v>1.4999999999999999E-2</v>
      </c>
      <c r="G6" s="22">
        <v>-1.0999999999999999E-2</v>
      </c>
      <c r="H6" s="22">
        <v>0.02</v>
      </c>
      <c r="I6" s="22">
        <v>-2.6200000000000001E-2</v>
      </c>
      <c r="J6" s="22">
        <v>-1.54E-2</v>
      </c>
      <c r="K6" s="22">
        <v>8.3299999999999999E-2</v>
      </c>
      <c r="L6" s="12">
        <v>0.02</v>
      </c>
    </row>
    <row r="7" spans="2:15" x14ac:dyDescent="0.45">
      <c r="B7" s="15"/>
      <c r="C7" s="60"/>
      <c r="D7" s="7" t="s">
        <v>32</v>
      </c>
      <c r="E7" s="22">
        <v>0.04</v>
      </c>
      <c r="F7" s="22">
        <v>1.4999999999999999E-2</v>
      </c>
      <c r="G7" s="22">
        <v>-0.01</v>
      </c>
      <c r="H7" s="22">
        <v>0.02</v>
      </c>
      <c r="I7" s="22">
        <v>-2.69E-2</v>
      </c>
      <c r="J7" s="22">
        <v>-1.6299999999999999E-2</v>
      </c>
      <c r="K7" s="22">
        <v>8.9300000000000004E-2</v>
      </c>
      <c r="L7" s="12">
        <v>0.02</v>
      </c>
    </row>
    <row r="8" spans="2:15" x14ac:dyDescent="0.45">
      <c r="B8" s="7"/>
      <c r="C8" s="59" t="s">
        <v>0</v>
      </c>
      <c r="D8" s="7" t="s">
        <v>29</v>
      </c>
      <c r="E8" s="22">
        <v>8.1299999999999997E-2</v>
      </c>
      <c r="F8" s="22">
        <v>0.02</v>
      </c>
      <c r="G8" s="22">
        <v>5.1889999999999999E-2</v>
      </c>
      <c r="H8" s="22">
        <v>3.5999999999999997E-2</v>
      </c>
      <c r="I8" s="22">
        <v>-1.1999999999999999E-3</v>
      </c>
      <c r="J8" s="22">
        <v>2.5999999999999999E-3</v>
      </c>
      <c r="K8" s="22">
        <v>4.7800000000000002E-2</v>
      </c>
      <c r="L8" s="12">
        <v>0.06</v>
      </c>
    </row>
    <row r="9" spans="2:15" x14ac:dyDescent="0.45">
      <c r="B9" s="7"/>
      <c r="C9" s="59"/>
      <c r="D9" s="7" t="s">
        <v>32</v>
      </c>
      <c r="E9" s="22">
        <v>6.9000000000000006E-2</v>
      </c>
      <c r="F9" s="22">
        <v>1.9E-2</v>
      </c>
      <c r="G9" s="22">
        <v>5.7000000000000002E-2</v>
      </c>
      <c r="H9" s="22">
        <v>2.7E-2</v>
      </c>
      <c r="I9" s="22">
        <v>-4.9299999999999997E-2</v>
      </c>
      <c r="J9" s="22">
        <v>-8.5000000000000006E-3</v>
      </c>
      <c r="K9" s="22">
        <v>7.9100000000000004E-2</v>
      </c>
      <c r="L9" s="12">
        <v>0.06</v>
      </c>
    </row>
    <row r="10" spans="2:15" x14ac:dyDescent="0.45">
      <c r="B10" s="7"/>
      <c r="C10" s="59" t="s">
        <v>1</v>
      </c>
      <c r="D10" s="7" t="s">
        <v>29</v>
      </c>
      <c r="E10" s="21">
        <v>8.41</v>
      </c>
      <c r="F10" s="21">
        <v>10.210000000000001</v>
      </c>
      <c r="G10" s="21">
        <v>17</v>
      </c>
      <c r="H10" s="21">
        <v>10</v>
      </c>
      <c r="I10" s="21">
        <v>10</v>
      </c>
      <c r="J10" s="21">
        <v>10</v>
      </c>
      <c r="K10" s="21">
        <v>10</v>
      </c>
      <c r="L10" s="11">
        <v>1.25</v>
      </c>
    </row>
    <row r="11" spans="2:15" x14ac:dyDescent="0.45">
      <c r="B11" s="7"/>
      <c r="C11" s="59"/>
      <c r="D11" s="7" t="s">
        <v>32</v>
      </c>
      <c r="E11" s="21">
        <v>7.53</v>
      </c>
      <c r="F11" s="21">
        <v>9.0399999999999991</v>
      </c>
      <c r="G11" s="21">
        <v>15.17</v>
      </c>
      <c r="H11" s="21">
        <v>10</v>
      </c>
      <c r="I11" s="21">
        <v>10</v>
      </c>
      <c r="J11" s="21">
        <v>10</v>
      </c>
      <c r="K11" s="21">
        <v>10</v>
      </c>
      <c r="L11" s="11">
        <v>1.25</v>
      </c>
    </row>
    <row r="12" spans="2:15" x14ac:dyDescent="0.45">
      <c r="B12" s="16"/>
      <c r="C12" s="61" t="s">
        <v>6</v>
      </c>
      <c r="D12" s="7" t="s">
        <v>29</v>
      </c>
      <c r="E12" s="21">
        <v>10.29</v>
      </c>
      <c r="F12" s="21">
        <v>10.64</v>
      </c>
      <c r="G12" s="21">
        <v>16.14</v>
      </c>
      <c r="H12" s="21">
        <v>5.61</v>
      </c>
      <c r="I12" s="21">
        <v>4.42</v>
      </c>
      <c r="J12" s="21">
        <v>4.72</v>
      </c>
      <c r="K12" s="21">
        <v>6.49</v>
      </c>
      <c r="L12" s="11">
        <v>3</v>
      </c>
    </row>
    <row r="13" spans="2:15" x14ac:dyDescent="0.45">
      <c r="D13" s="7" t="s">
        <v>32</v>
      </c>
      <c r="E13" s="21">
        <v>9.2200000000000006</v>
      </c>
      <c r="F13" s="21">
        <v>9.48</v>
      </c>
      <c r="G13" s="21">
        <v>14.53</v>
      </c>
      <c r="H13" s="21">
        <v>5.36</v>
      </c>
      <c r="I13" s="21">
        <v>3.61</v>
      </c>
      <c r="J13" s="21">
        <v>4.25</v>
      </c>
      <c r="K13" s="21">
        <v>6.72</v>
      </c>
      <c r="L13" s="21">
        <v>3</v>
      </c>
    </row>
    <row r="29" spans="2:10" x14ac:dyDescent="0.45">
      <c r="H29" s="18"/>
      <c r="I29" s="18"/>
    </row>
    <row r="31" spans="2:10" x14ac:dyDescent="0.45">
      <c r="B31" t="s">
        <v>37</v>
      </c>
      <c r="J31" t="s">
        <v>38</v>
      </c>
    </row>
    <row r="32" spans="2:10" x14ac:dyDescent="0.45">
      <c r="B32" t="s">
        <v>49</v>
      </c>
      <c r="J32" t="s">
        <v>52</v>
      </c>
    </row>
    <row r="33" spans="2:10" x14ac:dyDescent="0.45">
      <c r="B33" t="s">
        <v>50</v>
      </c>
      <c r="J33" t="s">
        <v>53</v>
      </c>
    </row>
    <row r="34" spans="2:10" x14ac:dyDescent="0.45">
      <c r="B34" t="s">
        <v>51</v>
      </c>
      <c r="J34" t="s">
        <v>54</v>
      </c>
    </row>
    <row r="46" spans="2:10" x14ac:dyDescent="0.45">
      <c r="H46" s="18"/>
      <c r="I46" s="18"/>
    </row>
    <row r="51" spans="2:10" x14ac:dyDescent="0.45">
      <c r="B51" t="s">
        <v>39</v>
      </c>
      <c r="J51" t="s">
        <v>42</v>
      </c>
    </row>
    <row r="52" spans="2:10" x14ac:dyDescent="0.45">
      <c r="B52" t="s">
        <v>40</v>
      </c>
      <c r="J52" t="s">
        <v>43</v>
      </c>
    </row>
    <row r="53" spans="2:10" x14ac:dyDescent="0.45">
      <c r="B53" t="s">
        <v>41</v>
      </c>
    </row>
    <row r="71" spans="2:2" x14ac:dyDescent="0.45">
      <c r="B71" t="s">
        <v>44</v>
      </c>
    </row>
    <row r="72" spans="2:2" x14ac:dyDescent="0.45">
      <c r="B72" t="s">
        <v>45</v>
      </c>
    </row>
    <row r="73" spans="2:2" x14ac:dyDescent="0.45">
      <c r="B73" t="s">
        <v>46</v>
      </c>
    </row>
    <row r="85" spans="2:17" x14ac:dyDescent="0.45">
      <c r="B85" s="51">
        <v>0.4</v>
      </c>
      <c r="C85" s="51">
        <v>0.4</v>
      </c>
      <c r="D85" s="51">
        <v>0.4</v>
      </c>
      <c r="E85" s="51">
        <v>0.4</v>
      </c>
      <c r="F85" s="51">
        <v>0.4</v>
      </c>
      <c r="G85" s="51">
        <v>0.4</v>
      </c>
      <c r="H85" s="51">
        <v>0.4</v>
      </c>
      <c r="I85" s="51">
        <v>0.4</v>
      </c>
      <c r="J85" s="50">
        <v>0.02</v>
      </c>
      <c r="K85" s="50">
        <v>0.02</v>
      </c>
      <c r="L85" s="50">
        <v>0.02</v>
      </c>
      <c r="M85" s="50">
        <v>0.02</v>
      </c>
      <c r="N85" s="50">
        <v>0.02</v>
      </c>
      <c r="O85" s="50">
        <v>0.02</v>
      </c>
      <c r="P85" s="50">
        <v>0.02</v>
      </c>
    </row>
    <row r="86" spans="2:17" x14ac:dyDescent="0.45">
      <c r="B86" s="50">
        <v>0.06</v>
      </c>
      <c r="C86" s="50">
        <v>0.06</v>
      </c>
      <c r="D86" s="50">
        <v>0.06</v>
      </c>
      <c r="E86" s="50">
        <v>0.06</v>
      </c>
      <c r="F86" s="50">
        <v>0.06</v>
      </c>
      <c r="G86" s="50">
        <v>0.06</v>
      </c>
      <c r="H86" s="50">
        <v>0.06</v>
      </c>
      <c r="I86" s="50">
        <v>0.06</v>
      </c>
      <c r="J86" s="51">
        <v>1.25</v>
      </c>
      <c r="K86" s="51">
        <v>1.25</v>
      </c>
      <c r="L86" s="51">
        <v>1.25</v>
      </c>
      <c r="M86" s="51">
        <v>1.25</v>
      </c>
      <c r="N86" s="51">
        <v>1.25</v>
      </c>
      <c r="O86" s="51">
        <v>1.25</v>
      </c>
      <c r="P86" s="51">
        <v>1.25</v>
      </c>
      <c r="Q86" s="51"/>
    </row>
    <row r="87" spans="2:17" x14ac:dyDescent="0.45">
      <c r="B87" s="17">
        <v>3</v>
      </c>
      <c r="C87" s="17">
        <v>3</v>
      </c>
      <c r="D87" s="17">
        <v>3</v>
      </c>
      <c r="E87" s="17">
        <v>3</v>
      </c>
      <c r="F87" s="17">
        <v>3</v>
      </c>
      <c r="G87" s="17">
        <v>3</v>
      </c>
      <c r="H87" s="17">
        <v>3</v>
      </c>
      <c r="I87" s="17">
        <v>3</v>
      </c>
    </row>
  </sheetData>
  <mergeCells count="1">
    <mergeCell ref="B1:O1"/>
  </mergeCells>
  <pageMargins left="0.45" right="0.45" top="0.5" bottom="0.5" header="0.3" footer="0.3"/>
  <pageSetup scale="6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09"/>
  <sheetViews>
    <sheetView showGridLines="0" zoomScale="62" zoomScaleNormal="62" zoomScaleSheetLayoutView="84" workbookViewId="0">
      <selection activeCell="R14" sqref="R14"/>
    </sheetView>
  </sheetViews>
  <sheetFormatPr defaultRowHeight="14.25" x14ac:dyDescent="0.45"/>
  <cols>
    <col min="2" max="2" width="9.1328125" customWidth="1"/>
    <col min="3" max="3" width="13.265625" customWidth="1"/>
    <col min="4" max="4" width="0" hidden="1" customWidth="1"/>
  </cols>
  <sheetData>
    <row r="1" spans="1:15" ht="21" x14ac:dyDescent="0.65">
      <c r="B1" s="78" t="s">
        <v>12</v>
      </c>
      <c r="C1" s="78"/>
      <c r="D1" s="78"/>
      <c r="E1" s="78"/>
      <c r="F1" s="78"/>
      <c r="G1" s="78"/>
      <c r="H1" s="78"/>
      <c r="I1" s="78"/>
      <c r="J1" s="78"/>
      <c r="K1" s="78"/>
      <c r="L1" s="67"/>
      <c r="M1" s="67"/>
      <c r="N1" s="67"/>
      <c r="O1" s="67"/>
    </row>
    <row r="3" spans="1:15" x14ac:dyDescent="0.45">
      <c r="A3" s="19"/>
      <c r="B3" s="7"/>
      <c r="C3" s="7"/>
      <c r="D3" s="19">
        <v>2009</v>
      </c>
      <c r="E3" s="19">
        <v>2014</v>
      </c>
      <c r="F3" s="19">
        <v>2015</v>
      </c>
      <c r="G3" s="19">
        <v>2016</v>
      </c>
      <c r="H3" s="19">
        <v>2017</v>
      </c>
      <c r="I3" s="19">
        <v>2018</v>
      </c>
      <c r="J3" s="19">
        <v>2019</v>
      </c>
      <c r="K3" s="19">
        <v>2020</v>
      </c>
      <c r="L3" s="20" t="s">
        <v>7</v>
      </c>
    </row>
    <row r="4" spans="1:15" x14ac:dyDescent="0.45">
      <c r="A4" s="7"/>
      <c r="B4" s="59"/>
      <c r="C4" s="59" t="s">
        <v>33</v>
      </c>
      <c r="D4" s="21">
        <v>0.54</v>
      </c>
      <c r="E4" s="62">
        <v>3.2199999999999999E-2</v>
      </c>
      <c r="F4" s="62">
        <v>2.1000000000000001E-2</v>
      </c>
      <c r="G4" s="62">
        <v>2.75E-2</v>
      </c>
      <c r="H4" s="62">
        <v>3.5400000000000001E-2</v>
      </c>
      <c r="I4" s="62">
        <v>0</v>
      </c>
      <c r="J4" s="62">
        <v>0</v>
      </c>
      <c r="K4" s="62">
        <v>0</v>
      </c>
      <c r="L4" s="63">
        <v>0.03</v>
      </c>
    </row>
    <row r="5" spans="1:15" x14ac:dyDescent="0.45">
      <c r="A5" s="7"/>
      <c r="B5" s="59"/>
      <c r="C5" s="59"/>
      <c r="D5" s="21">
        <v>0.39</v>
      </c>
      <c r="E5" s="21"/>
      <c r="F5" s="21"/>
      <c r="G5" s="21"/>
      <c r="H5" s="21"/>
      <c r="I5" s="21"/>
      <c r="J5" s="21"/>
      <c r="K5" s="21"/>
      <c r="L5" s="11"/>
    </row>
    <row r="6" spans="1:15" x14ac:dyDescent="0.45">
      <c r="A6" s="7"/>
      <c r="B6" s="59"/>
      <c r="C6" s="59" t="s">
        <v>35</v>
      </c>
      <c r="D6" s="21">
        <v>0.54</v>
      </c>
      <c r="E6" s="64">
        <v>3.43</v>
      </c>
      <c r="F6" s="64">
        <v>3.78</v>
      </c>
      <c r="G6" s="64">
        <v>1.56</v>
      </c>
      <c r="H6" s="64">
        <v>2.1</v>
      </c>
      <c r="I6" s="64">
        <v>0</v>
      </c>
      <c r="J6" s="64">
        <v>0</v>
      </c>
      <c r="K6" s="64">
        <v>0</v>
      </c>
      <c r="L6" s="65">
        <v>2</v>
      </c>
    </row>
    <row r="7" spans="1:15" x14ac:dyDescent="0.45">
      <c r="A7" s="7"/>
      <c r="B7" s="59"/>
      <c r="C7" s="59"/>
      <c r="D7" s="21"/>
      <c r="E7" s="21"/>
      <c r="F7" s="21"/>
      <c r="G7" s="21"/>
      <c r="H7" s="21"/>
      <c r="I7" s="21"/>
      <c r="J7" s="21"/>
      <c r="K7" s="21"/>
      <c r="L7" s="11"/>
    </row>
    <row r="8" spans="1:15" x14ac:dyDescent="0.45">
      <c r="A8" s="7"/>
      <c r="B8" s="59"/>
      <c r="C8" s="59" t="s">
        <v>34</v>
      </c>
      <c r="D8" s="22">
        <v>-1.9E-2</v>
      </c>
      <c r="E8" s="64">
        <v>11.35</v>
      </c>
      <c r="F8" s="64">
        <v>12.46</v>
      </c>
      <c r="G8" s="64">
        <v>14.22</v>
      </c>
      <c r="H8" s="64">
        <v>14.31</v>
      </c>
      <c r="I8" s="64">
        <v>15</v>
      </c>
      <c r="J8" s="64">
        <v>15.72</v>
      </c>
      <c r="K8" s="64">
        <v>17.489999999999998</v>
      </c>
      <c r="L8" s="65">
        <v>10</v>
      </c>
    </row>
    <row r="9" spans="1:15" x14ac:dyDescent="0.45">
      <c r="A9" s="7"/>
      <c r="B9" s="59"/>
      <c r="C9" s="7"/>
      <c r="D9" s="22"/>
      <c r="E9" s="22"/>
      <c r="F9" s="22"/>
      <c r="G9" s="22"/>
      <c r="H9" s="22"/>
      <c r="I9" s="22"/>
      <c r="J9" s="22"/>
      <c r="K9" s="12"/>
    </row>
    <row r="25" spans="2:9" x14ac:dyDescent="0.45">
      <c r="H25" s="18"/>
      <c r="I25" s="18"/>
    </row>
    <row r="27" spans="2:9" x14ac:dyDescent="0.45">
      <c r="B27" t="s">
        <v>36</v>
      </c>
    </row>
    <row r="42" spans="2:9" x14ac:dyDescent="0.45">
      <c r="H42" s="18"/>
      <c r="I42" s="18"/>
    </row>
    <row r="46" spans="2:9" x14ac:dyDescent="0.45">
      <c r="B46" t="s">
        <v>47</v>
      </c>
    </row>
    <row r="64" spans="2:2" x14ac:dyDescent="0.45">
      <c r="B64" t="s">
        <v>48</v>
      </c>
    </row>
    <row r="107" spans="2:17" x14ac:dyDescent="0.45">
      <c r="B107" s="66">
        <v>0.03</v>
      </c>
      <c r="C107" s="66">
        <v>0.03</v>
      </c>
      <c r="D107" s="66">
        <v>0.03</v>
      </c>
      <c r="E107" s="66">
        <v>0.03</v>
      </c>
      <c r="F107" s="66">
        <v>0.03</v>
      </c>
      <c r="G107" s="66">
        <v>0.03</v>
      </c>
      <c r="H107" s="66">
        <v>0.03</v>
      </c>
      <c r="I107" s="66">
        <v>0.03</v>
      </c>
      <c r="J107" s="17">
        <v>2</v>
      </c>
      <c r="K107" s="17">
        <v>2</v>
      </c>
      <c r="L107" s="17">
        <v>2</v>
      </c>
      <c r="M107" s="17">
        <v>2</v>
      </c>
      <c r="N107" s="17">
        <v>2</v>
      </c>
      <c r="O107" s="17">
        <v>2</v>
      </c>
      <c r="P107" s="17">
        <v>2</v>
      </c>
      <c r="Q107" s="17"/>
    </row>
    <row r="108" spans="2:17" x14ac:dyDescent="0.45">
      <c r="B108" s="17">
        <v>14</v>
      </c>
      <c r="C108" s="17">
        <v>14</v>
      </c>
      <c r="D108" s="17">
        <v>14</v>
      </c>
      <c r="E108" s="17">
        <v>14</v>
      </c>
      <c r="F108" s="17">
        <v>14</v>
      </c>
      <c r="G108" s="17">
        <v>14</v>
      </c>
      <c r="H108" s="17">
        <v>14</v>
      </c>
      <c r="I108" s="17">
        <v>14</v>
      </c>
      <c r="J108" s="51"/>
      <c r="K108" s="51"/>
      <c r="L108" s="51"/>
      <c r="M108" s="51"/>
      <c r="N108" s="51"/>
      <c r="O108" s="51"/>
      <c r="P108" s="51"/>
      <c r="Q108" s="51"/>
    </row>
    <row r="109" spans="2:17" x14ac:dyDescent="0.45">
      <c r="B109" s="17"/>
      <c r="C109" s="17"/>
      <c r="D109" s="17"/>
      <c r="E109" s="17"/>
      <c r="F109" s="17"/>
      <c r="G109" s="17"/>
      <c r="H109" s="17"/>
    </row>
  </sheetData>
  <mergeCells count="1">
    <mergeCell ref="B1:K1"/>
  </mergeCells>
  <pageMargins left="0.45" right="0.45" top="0.5" bottom="0.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UofI 3 year</vt:lpstr>
      <vt:lpstr>BSU CFI</vt:lpstr>
      <vt:lpstr>BSU DebtFac</vt:lpstr>
      <vt:lpstr>ISU CFI</vt:lpstr>
      <vt:lpstr>ISU DebtFac</vt:lpstr>
      <vt:lpstr>UI CFI</vt:lpstr>
      <vt:lpstr>UI DebtFac</vt:lpstr>
      <vt:lpstr>LCSC CFI</vt:lpstr>
      <vt:lpstr>LCSC DebtFac</vt:lpstr>
      <vt:lpstr>CFI Graph Data</vt:lpstr>
      <vt:lpstr>'BSU CFI'!Print_Area</vt:lpstr>
      <vt:lpstr>'BSU DebtFac'!Print_Area</vt:lpstr>
      <vt:lpstr>'ISU CFI'!Print_Area</vt:lpstr>
      <vt:lpstr>'ISU DebtFac'!Print_Area</vt:lpstr>
      <vt:lpstr>'LCSC CFI'!Print_Area</vt:lpstr>
      <vt:lpstr>'LCSC DebtFac'!Print_Area</vt:lpstr>
      <vt:lpstr>'UI CFI'!Print_Area</vt:lpstr>
      <vt:lpstr>'UI DebtFac'!Print_Area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2020-11-20T01:18:02Z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 Modified">
    <vt:filetime>2009-01-20T20:32:53Z</vt:filetime>
  </property>
</Properties>
</file>